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cv0228\Desktop\"/>
    </mc:Choice>
  </mc:AlternateContent>
  <xr:revisionPtr revIDLastSave="0" documentId="13_ncr:1_{8105A849-FA4E-4F3D-B41A-AD25E1A0CC84}" xr6:coauthVersionLast="45" xr6:coauthVersionMax="45" xr10:uidLastSave="{00000000-0000-0000-0000-000000000000}"/>
  <workbookProtection workbookAlgorithmName="SHA-512" workbookHashValue="YZfIu5lG4sbycDPYhoiQih/A00VAIEo7MA4Pl4PqM07uWpA5LAmcb5Ktji2ukQwvuRrXnpWDoVQfDhMV+pHKPA==" workbookSaltValue="qp1bXhfGdElTdScXh6+htA==" workbookSpinCount="100000" lockStructure="1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W10" i="1" l="1"/>
  <c r="F578" i="1"/>
  <c r="O578" i="1"/>
  <c r="P578" i="1"/>
  <c r="Q578" i="1"/>
  <c r="S578" i="1"/>
  <c r="W124" i="1" s="1"/>
  <c r="T578" i="1"/>
  <c r="V188" i="1" s="1"/>
  <c r="V551" i="1" l="1"/>
  <c r="V535" i="1"/>
  <c r="V519" i="1"/>
  <c r="V497" i="1"/>
  <c r="V471" i="1"/>
  <c r="V194" i="1"/>
  <c r="W562" i="1"/>
  <c r="W558" i="1"/>
  <c r="W554" i="1"/>
  <c r="W550" i="1"/>
  <c r="W546" i="1"/>
  <c r="W542" i="1"/>
  <c r="W538" i="1"/>
  <c r="W534" i="1"/>
  <c r="W530" i="1"/>
  <c r="W526" i="1"/>
  <c r="W522" i="1"/>
  <c r="W518" i="1"/>
  <c r="W512" i="1"/>
  <c r="W507" i="1"/>
  <c r="W502" i="1"/>
  <c r="W496" i="1"/>
  <c r="W491" i="1"/>
  <c r="W486" i="1"/>
  <c r="W480" i="1"/>
  <c r="W475" i="1"/>
  <c r="W470" i="1"/>
  <c r="W460" i="1"/>
  <c r="V449" i="1"/>
  <c r="W439" i="1"/>
  <c r="W428" i="1"/>
  <c r="V417" i="1"/>
  <c r="W407" i="1"/>
  <c r="W396" i="1"/>
  <c r="V385" i="1"/>
  <c r="W375" i="1"/>
  <c r="W364" i="1"/>
  <c r="V353" i="1"/>
  <c r="W341" i="1"/>
  <c r="W326" i="1"/>
  <c r="W311" i="1"/>
  <c r="W298" i="1"/>
  <c r="V284" i="1"/>
  <c r="W268" i="1"/>
  <c r="V256" i="1"/>
  <c r="W241" i="1"/>
  <c r="V226" i="1"/>
  <c r="W210" i="1"/>
  <c r="W193" i="1"/>
  <c r="W174" i="1"/>
  <c r="W134" i="1"/>
  <c r="V564" i="1"/>
  <c r="V563" i="1"/>
  <c r="V547" i="1"/>
  <c r="V531" i="1"/>
  <c r="V513" i="1"/>
  <c r="V492" i="1"/>
  <c r="W451" i="1"/>
  <c r="W212" i="1"/>
  <c r="V562" i="1"/>
  <c r="V558" i="1"/>
  <c r="V554" i="1"/>
  <c r="V550" i="1"/>
  <c r="V546" i="1"/>
  <c r="V542" i="1"/>
  <c r="V538" i="1"/>
  <c r="V534" i="1"/>
  <c r="V530" i="1"/>
  <c r="V526" i="1"/>
  <c r="V522" i="1"/>
  <c r="V517" i="1"/>
  <c r="V512" i="1"/>
  <c r="V507" i="1"/>
  <c r="V501" i="1"/>
  <c r="V496" i="1"/>
  <c r="V491" i="1"/>
  <c r="V485" i="1"/>
  <c r="V480" i="1"/>
  <c r="V475" i="1"/>
  <c r="V469" i="1"/>
  <c r="W459" i="1"/>
  <c r="W448" i="1"/>
  <c r="V437" i="1"/>
  <c r="W427" i="1"/>
  <c r="W416" i="1"/>
  <c r="V405" i="1"/>
  <c r="W395" i="1"/>
  <c r="W384" i="1"/>
  <c r="V373" i="1"/>
  <c r="W363" i="1"/>
  <c r="W352" i="1"/>
  <c r="V338" i="1"/>
  <c r="W325" i="1"/>
  <c r="W310" i="1"/>
  <c r="W295" i="1"/>
  <c r="W282" i="1"/>
  <c r="V268" i="1"/>
  <c r="W252" i="1"/>
  <c r="V240" i="1"/>
  <c r="W225" i="1"/>
  <c r="W206" i="1"/>
  <c r="V192" i="1"/>
  <c r="V174" i="1"/>
  <c r="W14" i="1"/>
  <c r="W18" i="1"/>
  <c r="W22" i="1"/>
  <c r="W26" i="1"/>
  <c r="W30" i="1"/>
  <c r="W34" i="1"/>
  <c r="W38" i="1"/>
  <c r="W42" i="1"/>
  <c r="W46" i="1"/>
  <c r="W50" i="1"/>
  <c r="W54" i="1"/>
  <c r="W58" i="1"/>
  <c r="W62" i="1"/>
  <c r="W66" i="1"/>
  <c r="W70" i="1"/>
  <c r="W74" i="1"/>
  <c r="W78" i="1"/>
  <c r="W82" i="1"/>
  <c r="W11" i="1"/>
  <c r="W15" i="1"/>
  <c r="W19" i="1"/>
  <c r="W23" i="1"/>
  <c r="W27" i="1"/>
  <c r="W31" i="1"/>
  <c r="W35" i="1"/>
  <c r="W39" i="1"/>
  <c r="W43" i="1"/>
  <c r="W47" i="1"/>
  <c r="W51" i="1"/>
  <c r="W55" i="1"/>
  <c r="W59" i="1"/>
  <c r="W63" i="1"/>
  <c r="W67" i="1"/>
  <c r="W71" i="1"/>
  <c r="W75" i="1"/>
  <c r="W79" i="1"/>
  <c r="W83" i="1"/>
  <c r="W87" i="1"/>
  <c r="W91" i="1"/>
  <c r="W95" i="1"/>
  <c r="W99" i="1"/>
  <c r="W103" i="1"/>
  <c r="W107" i="1"/>
  <c r="W111" i="1"/>
  <c r="W115" i="1"/>
  <c r="W119" i="1"/>
  <c r="W123" i="1"/>
  <c r="W127" i="1"/>
  <c r="W131" i="1"/>
  <c r="W135" i="1"/>
  <c r="W139" i="1"/>
  <c r="W143" i="1"/>
  <c r="W147" i="1"/>
  <c r="W151" i="1"/>
  <c r="W155" i="1"/>
  <c r="W159" i="1"/>
  <c r="W163" i="1"/>
  <c r="W167" i="1"/>
  <c r="W171" i="1"/>
  <c r="W175" i="1"/>
  <c r="W179" i="1"/>
  <c r="W183" i="1"/>
  <c r="W187" i="1"/>
  <c r="W191" i="1"/>
  <c r="W195" i="1"/>
  <c r="W199" i="1"/>
  <c r="W203" i="1"/>
  <c r="W207" i="1"/>
  <c r="W211" i="1"/>
  <c r="W215" i="1"/>
  <c r="W219" i="1"/>
  <c r="W223" i="1"/>
  <c r="W12" i="1"/>
  <c r="W16" i="1"/>
  <c r="W20" i="1"/>
  <c r="W24" i="1"/>
  <c r="W28" i="1"/>
  <c r="W32" i="1"/>
  <c r="W36" i="1"/>
  <c r="W40" i="1"/>
  <c r="W44" i="1"/>
  <c r="W48" i="1"/>
  <c r="W52" i="1"/>
  <c r="W56" i="1"/>
  <c r="W60" i="1"/>
  <c r="W64" i="1"/>
  <c r="W68" i="1"/>
  <c r="W72" i="1"/>
  <c r="W76" i="1"/>
  <c r="W80" i="1"/>
  <c r="W84" i="1"/>
  <c r="W13" i="1"/>
  <c r="W45" i="1"/>
  <c r="W77" i="1"/>
  <c r="W93" i="1"/>
  <c r="W104" i="1"/>
  <c r="W114" i="1"/>
  <c r="W125" i="1"/>
  <c r="W136" i="1"/>
  <c r="W146" i="1"/>
  <c r="W157" i="1"/>
  <c r="W17" i="1"/>
  <c r="W49" i="1"/>
  <c r="W81" i="1"/>
  <c r="W94" i="1"/>
  <c r="W105" i="1"/>
  <c r="W116" i="1"/>
  <c r="W126" i="1"/>
  <c r="W137" i="1"/>
  <c r="W148" i="1"/>
  <c r="W158" i="1"/>
  <c r="W169" i="1"/>
  <c r="W188" i="1"/>
  <c r="W194" i="1"/>
  <c r="W201" i="1"/>
  <c r="W220" i="1"/>
  <c r="W226" i="1"/>
  <c r="W237" i="1"/>
  <c r="W242" i="1"/>
  <c r="W253" i="1"/>
  <c r="W258" i="1"/>
  <c r="W269" i="1"/>
  <c r="W274" i="1"/>
  <c r="W285" i="1"/>
  <c r="W290" i="1"/>
  <c r="W301" i="1"/>
  <c r="W306" i="1"/>
  <c r="W317" i="1"/>
  <c r="W322" i="1"/>
  <c r="W333" i="1"/>
  <c r="W338" i="1"/>
  <c r="W349" i="1"/>
  <c r="W353" i="1"/>
  <c r="W357" i="1"/>
  <c r="W361" i="1"/>
  <c r="W365" i="1"/>
  <c r="W369" i="1"/>
  <c r="W373" i="1"/>
  <c r="W377" i="1"/>
  <c r="W381" i="1"/>
  <c r="W385" i="1"/>
  <c r="W389" i="1"/>
  <c r="W393" i="1"/>
  <c r="W397" i="1"/>
  <c r="W401" i="1"/>
  <c r="W405" i="1"/>
  <c r="W409" i="1"/>
  <c r="W413" i="1"/>
  <c r="W417" i="1"/>
  <c r="W421" i="1"/>
  <c r="W425" i="1"/>
  <c r="W429" i="1"/>
  <c r="W433" i="1"/>
  <c r="W437" i="1"/>
  <c r="W441" i="1"/>
  <c r="W445" i="1"/>
  <c r="W449" i="1"/>
  <c r="W453" i="1"/>
  <c r="W457" i="1"/>
  <c r="W461" i="1"/>
  <c r="W465" i="1"/>
  <c r="W469" i="1"/>
  <c r="W473" i="1"/>
  <c r="W477" i="1"/>
  <c r="W481" i="1"/>
  <c r="W485" i="1"/>
  <c r="W489" i="1"/>
  <c r="W493" i="1"/>
  <c r="W497" i="1"/>
  <c r="W501" i="1"/>
  <c r="W505" i="1"/>
  <c r="W509" i="1"/>
  <c r="W513" i="1"/>
  <c r="W517" i="1"/>
  <c r="W21" i="1"/>
  <c r="W53" i="1"/>
  <c r="W85" i="1"/>
  <c r="W96" i="1"/>
  <c r="W106" i="1"/>
  <c r="W117" i="1"/>
  <c r="W128" i="1"/>
  <c r="W138" i="1"/>
  <c r="W149" i="1"/>
  <c r="W160" i="1"/>
  <c r="W176" i="1"/>
  <c r="W182" i="1"/>
  <c r="W189" i="1"/>
  <c r="W208" i="1"/>
  <c r="W214" i="1"/>
  <c r="W221" i="1"/>
  <c r="W227" i="1"/>
  <c r="W232" i="1"/>
  <c r="W243" i="1"/>
  <c r="W248" i="1"/>
  <c r="W259" i="1"/>
  <c r="W264" i="1"/>
  <c r="W275" i="1"/>
  <c r="W280" i="1"/>
  <c r="W291" i="1"/>
  <c r="W296" i="1"/>
  <c r="W307" i="1"/>
  <c r="W312" i="1"/>
  <c r="W323" i="1"/>
  <c r="W328" i="1"/>
  <c r="W339" i="1"/>
  <c r="W344" i="1"/>
  <c r="W25" i="1"/>
  <c r="W57" i="1"/>
  <c r="W86" i="1"/>
  <c r="W97" i="1"/>
  <c r="W108" i="1"/>
  <c r="W118" i="1"/>
  <c r="W129" i="1"/>
  <c r="W140" i="1"/>
  <c r="W150" i="1"/>
  <c r="W161" i="1"/>
  <c r="W170" i="1"/>
  <c r="W177" i="1"/>
  <c r="W196" i="1"/>
  <c r="W202" i="1"/>
  <c r="W209" i="1"/>
  <c r="W233" i="1"/>
  <c r="W238" i="1"/>
  <c r="W249" i="1"/>
  <c r="W254" i="1"/>
  <c r="W265" i="1"/>
  <c r="W270" i="1"/>
  <c r="W281" i="1"/>
  <c r="W286" i="1"/>
  <c r="W297" i="1"/>
  <c r="W302" i="1"/>
  <c r="W313" i="1"/>
  <c r="W318" i="1"/>
  <c r="W329" i="1"/>
  <c r="W334" i="1"/>
  <c r="W345" i="1"/>
  <c r="W350" i="1"/>
  <c r="W354" i="1"/>
  <c r="W358" i="1"/>
  <c r="W362" i="1"/>
  <c r="W366" i="1"/>
  <c r="W370" i="1"/>
  <c r="W374" i="1"/>
  <c r="W378" i="1"/>
  <c r="W382" i="1"/>
  <c r="W386" i="1"/>
  <c r="W390" i="1"/>
  <c r="W394" i="1"/>
  <c r="W398" i="1"/>
  <c r="W402" i="1"/>
  <c r="W406" i="1"/>
  <c r="W410" i="1"/>
  <c r="W414" i="1"/>
  <c r="W418" i="1"/>
  <c r="W422" i="1"/>
  <c r="W426" i="1"/>
  <c r="W430" i="1"/>
  <c r="W434" i="1"/>
  <c r="W438" i="1"/>
  <c r="W442" i="1"/>
  <c r="W446" i="1"/>
  <c r="W450" i="1"/>
  <c r="W454" i="1"/>
  <c r="W458" i="1"/>
  <c r="W462" i="1"/>
  <c r="W466" i="1"/>
  <c r="W29" i="1"/>
  <c r="W61" i="1"/>
  <c r="W88" i="1"/>
  <c r="W98" i="1"/>
  <c r="W109" i="1"/>
  <c r="W120" i="1"/>
  <c r="W130" i="1"/>
  <c r="W141" i="1"/>
  <c r="W152" i="1"/>
  <c r="W162" i="1"/>
  <c r="W184" i="1"/>
  <c r="W190" i="1"/>
  <c r="W197" i="1"/>
  <c r="W216" i="1"/>
  <c r="W222" i="1"/>
  <c r="W228" i="1"/>
  <c r="W239" i="1"/>
  <c r="W244" i="1"/>
  <c r="W255" i="1"/>
  <c r="W260" i="1"/>
  <c r="W271" i="1"/>
  <c r="W276" i="1"/>
  <c r="W287" i="1"/>
  <c r="W292" i="1"/>
  <c r="W303" i="1"/>
  <c r="W308" i="1"/>
  <c r="W319" i="1"/>
  <c r="W324" i="1"/>
  <c r="W335" i="1"/>
  <c r="W340" i="1"/>
  <c r="W33" i="1"/>
  <c r="W65" i="1"/>
  <c r="W89" i="1"/>
  <c r="W100" i="1"/>
  <c r="W110" i="1"/>
  <c r="W121" i="1"/>
  <c r="W132" i="1"/>
  <c r="W142" i="1"/>
  <c r="W153" i="1"/>
  <c r="W37" i="1"/>
  <c r="W69" i="1"/>
  <c r="W90" i="1"/>
  <c r="W101" i="1"/>
  <c r="W112" i="1"/>
  <c r="W122" i="1"/>
  <c r="W133" i="1"/>
  <c r="W144" i="1"/>
  <c r="W154" i="1"/>
  <c r="W165" i="1"/>
  <c r="W173" i="1"/>
  <c r="W192" i="1"/>
  <c r="W198" i="1"/>
  <c r="W205" i="1"/>
  <c r="W224" i="1"/>
  <c r="W235" i="1"/>
  <c r="W240" i="1"/>
  <c r="W251" i="1"/>
  <c r="W256" i="1"/>
  <c r="W267" i="1"/>
  <c r="W272" i="1"/>
  <c r="W283" i="1"/>
  <c r="W288" i="1"/>
  <c r="W299" i="1"/>
  <c r="W304" i="1"/>
  <c r="W315" i="1"/>
  <c r="W320" i="1"/>
  <c r="W331" i="1"/>
  <c r="W336" i="1"/>
  <c r="W347" i="1"/>
  <c r="V555" i="1"/>
  <c r="V539" i="1"/>
  <c r="V523" i="1"/>
  <c r="V503" i="1"/>
  <c r="V481" i="1"/>
  <c r="V461" i="1"/>
  <c r="V429" i="1"/>
  <c r="W408" i="1"/>
  <c r="W387" i="1"/>
  <c r="V365" i="1"/>
  <c r="W342" i="1"/>
  <c r="W314" i="1"/>
  <c r="W284" i="1"/>
  <c r="W257" i="1"/>
  <c r="V242" i="1"/>
  <c r="W229" i="1"/>
  <c r="W145" i="1"/>
  <c r="W557" i="1"/>
  <c r="W545" i="1"/>
  <c r="W533" i="1"/>
  <c r="W521" i="1"/>
  <c r="W506" i="1"/>
  <c r="W495" i="1"/>
  <c r="W484" i="1"/>
  <c r="W479" i="1"/>
  <c r="W468" i="1"/>
  <c r="V457" i="1"/>
  <c r="W447" i="1"/>
  <c r="W436" i="1"/>
  <c r="V425" i="1"/>
  <c r="W415" i="1"/>
  <c r="W404" i="1"/>
  <c r="V393" i="1"/>
  <c r="W383" i="1"/>
  <c r="W372" i="1"/>
  <c r="W351" i="1"/>
  <c r="W337" i="1"/>
  <c r="V322" i="1"/>
  <c r="W309" i="1"/>
  <c r="W294" i="1"/>
  <c r="W279" i="1"/>
  <c r="W266" i="1"/>
  <c r="V252" i="1"/>
  <c r="W236" i="1"/>
  <c r="V224" i="1"/>
  <c r="V206" i="1"/>
  <c r="W172" i="1"/>
  <c r="W113" i="1"/>
  <c r="V10" i="1"/>
  <c r="V14" i="1"/>
  <c r="V18" i="1"/>
  <c r="V22" i="1"/>
  <c r="V26" i="1"/>
  <c r="V30" i="1"/>
  <c r="V34" i="1"/>
  <c r="V38" i="1"/>
  <c r="V42" i="1"/>
  <c r="V46" i="1"/>
  <c r="V50" i="1"/>
  <c r="V54" i="1"/>
  <c r="V58" i="1"/>
  <c r="V62" i="1"/>
  <c r="V66" i="1"/>
  <c r="V70" i="1"/>
  <c r="V74" i="1"/>
  <c r="V78" i="1"/>
  <c r="V82" i="1"/>
  <c r="V86" i="1"/>
  <c r="V90" i="1"/>
  <c r="V94" i="1"/>
  <c r="V98" i="1"/>
  <c r="V102" i="1"/>
  <c r="V106" i="1"/>
  <c r="V110" i="1"/>
  <c r="V114" i="1"/>
  <c r="V118" i="1"/>
  <c r="V122" i="1"/>
  <c r="V126" i="1"/>
  <c r="V130" i="1"/>
  <c r="V134" i="1"/>
  <c r="V138" i="1"/>
  <c r="V142" i="1"/>
  <c r="V146" i="1"/>
  <c r="V150" i="1"/>
  <c r="V154" i="1"/>
  <c r="V158" i="1"/>
  <c r="V162" i="1"/>
  <c r="V166" i="1"/>
  <c r="V11" i="1"/>
  <c r="V15" i="1"/>
  <c r="V19" i="1"/>
  <c r="V23" i="1"/>
  <c r="V27" i="1"/>
  <c r="V31" i="1"/>
  <c r="V35" i="1"/>
  <c r="V39" i="1"/>
  <c r="V43" i="1"/>
  <c r="V47" i="1"/>
  <c r="V51" i="1"/>
  <c r="V55" i="1"/>
  <c r="V59" i="1"/>
  <c r="V63" i="1"/>
  <c r="V67" i="1"/>
  <c r="V71" i="1"/>
  <c r="V75" i="1"/>
  <c r="V79" i="1"/>
  <c r="V83" i="1"/>
  <c r="V87" i="1"/>
  <c r="V91" i="1"/>
  <c r="V95" i="1"/>
  <c r="V99" i="1"/>
  <c r="V103" i="1"/>
  <c r="V107" i="1"/>
  <c r="V111" i="1"/>
  <c r="V115" i="1"/>
  <c r="V119" i="1"/>
  <c r="V123" i="1"/>
  <c r="V127" i="1"/>
  <c r="V131" i="1"/>
  <c r="V135" i="1"/>
  <c r="V139" i="1"/>
  <c r="V143" i="1"/>
  <c r="V147" i="1"/>
  <c r="V151" i="1"/>
  <c r="V155" i="1"/>
  <c r="V159" i="1"/>
  <c r="V163" i="1"/>
  <c r="V167" i="1"/>
  <c r="V171" i="1"/>
  <c r="V175" i="1"/>
  <c r="V179" i="1"/>
  <c r="V183" i="1"/>
  <c r="V187" i="1"/>
  <c r="V191" i="1"/>
  <c r="V195" i="1"/>
  <c r="V199" i="1"/>
  <c r="V203" i="1"/>
  <c r="V207" i="1"/>
  <c r="V211" i="1"/>
  <c r="V215" i="1"/>
  <c r="V219" i="1"/>
  <c r="V223" i="1"/>
  <c r="V227" i="1"/>
  <c r="V231" i="1"/>
  <c r="V235" i="1"/>
  <c r="V239" i="1"/>
  <c r="V243" i="1"/>
  <c r="V247" i="1"/>
  <c r="V251" i="1"/>
  <c r="V255" i="1"/>
  <c r="V259" i="1"/>
  <c r="V263" i="1"/>
  <c r="V267" i="1"/>
  <c r="V271" i="1"/>
  <c r="V275" i="1"/>
  <c r="V279" i="1"/>
  <c r="V283" i="1"/>
  <c r="V287" i="1"/>
  <c r="V291" i="1"/>
  <c r="V295" i="1"/>
  <c r="V299" i="1"/>
  <c r="V303" i="1"/>
  <c r="V307" i="1"/>
  <c r="V311" i="1"/>
  <c r="V315" i="1"/>
  <c r="V319" i="1"/>
  <c r="V323" i="1"/>
  <c r="V327" i="1"/>
  <c r="V331" i="1"/>
  <c r="V335" i="1"/>
  <c r="V339" i="1"/>
  <c r="V343" i="1"/>
  <c r="V347" i="1"/>
  <c r="V12" i="1"/>
  <c r="V16" i="1"/>
  <c r="V20" i="1"/>
  <c r="V24" i="1"/>
  <c r="V28" i="1"/>
  <c r="V32" i="1"/>
  <c r="V36" i="1"/>
  <c r="V40" i="1"/>
  <c r="V44" i="1"/>
  <c r="V48" i="1"/>
  <c r="V52" i="1"/>
  <c r="V56" i="1"/>
  <c r="V60" i="1"/>
  <c r="V64" i="1"/>
  <c r="V68" i="1"/>
  <c r="V72" i="1"/>
  <c r="V76" i="1"/>
  <c r="V80" i="1"/>
  <c r="V84" i="1"/>
  <c r="V88" i="1"/>
  <c r="V92" i="1"/>
  <c r="V96" i="1"/>
  <c r="V100" i="1"/>
  <c r="V104" i="1"/>
  <c r="V108" i="1"/>
  <c r="V112" i="1"/>
  <c r="V116" i="1"/>
  <c r="V120" i="1"/>
  <c r="V124" i="1"/>
  <c r="V128" i="1"/>
  <c r="V132" i="1"/>
  <c r="V136" i="1"/>
  <c r="V140" i="1"/>
  <c r="V144" i="1"/>
  <c r="V148" i="1"/>
  <c r="V152" i="1"/>
  <c r="V156" i="1"/>
  <c r="V160" i="1"/>
  <c r="V164" i="1"/>
  <c r="V168" i="1"/>
  <c r="V13" i="1"/>
  <c r="V17" i="1"/>
  <c r="V21" i="1"/>
  <c r="V25" i="1"/>
  <c r="V29" i="1"/>
  <c r="V33" i="1"/>
  <c r="V37" i="1"/>
  <c r="V41" i="1"/>
  <c r="V45" i="1"/>
  <c r="V49" i="1"/>
  <c r="V53" i="1"/>
  <c r="V57" i="1"/>
  <c r="V61" i="1"/>
  <c r="V65" i="1"/>
  <c r="V69" i="1"/>
  <c r="V73" i="1"/>
  <c r="V77" i="1"/>
  <c r="V81" i="1"/>
  <c r="V85" i="1"/>
  <c r="V89" i="1"/>
  <c r="V93" i="1"/>
  <c r="V97" i="1"/>
  <c r="V101" i="1"/>
  <c r="V105" i="1"/>
  <c r="V109" i="1"/>
  <c r="V113" i="1"/>
  <c r="V117" i="1"/>
  <c r="V121" i="1"/>
  <c r="V125" i="1"/>
  <c r="V129" i="1"/>
  <c r="V133" i="1"/>
  <c r="V137" i="1"/>
  <c r="V141" i="1"/>
  <c r="V145" i="1"/>
  <c r="V149" i="1"/>
  <c r="V153" i="1"/>
  <c r="V157" i="1"/>
  <c r="V161" i="1"/>
  <c r="V165" i="1"/>
  <c r="V169" i="1"/>
  <c r="V173" i="1"/>
  <c r="V177" i="1"/>
  <c r="V181" i="1"/>
  <c r="V185" i="1"/>
  <c r="V189" i="1"/>
  <c r="V193" i="1"/>
  <c r="V197" i="1"/>
  <c r="V201" i="1"/>
  <c r="V205" i="1"/>
  <c r="V209" i="1"/>
  <c r="V213" i="1"/>
  <c r="V217" i="1"/>
  <c r="V221" i="1"/>
  <c r="V225" i="1"/>
  <c r="V229" i="1"/>
  <c r="V233" i="1"/>
  <c r="V237" i="1"/>
  <c r="V241" i="1"/>
  <c r="V245" i="1"/>
  <c r="V249" i="1"/>
  <c r="V253" i="1"/>
  <c r="V257" i="1"/>
  <c r="V261" i="1"/>
  <c r="V265" i="1"/>
  <c r="V269" i="1"/>
  <c r="V273" i="1"/>
  <c r="V277" i="1"/>
  <c r="V281" i="1"/>
  <c r="V285" i="1"/>
  <c r="V289" i="1"/>
  <c r="V293" i="1"/>
  <c r="V297" i="1"/>
  <c r="V301" i="1"/>
  <c r="V305" i="1"/>
  <c r="V309" i="1"/>
  <c r="V313" i="1"/>
  <c r="V317" i="1"/>
  <c r="V321" i="1"/>
  <c r="V325" i="1"/>
  <c r="V329" i="1"/>
  <c r="V333" i="1"/>
  <c r="V337" i="1"/>
  <c r="V341" i="1"/>
  <c r="V345" i="1"/>
  <c r="V349" i="1"/>
  <c r="V176" i="1"/>
  <c r="V182" i="1"/>
  <c r="V208" i="1"/>
  <c r="V214" i="1"/>
  <c r="V232" i="1"/>
  <c r="V248" i="1"/>
  <c r="V264" i="1"/>
  <c r="V280" i="1"/>
  <c r="V296" i="1"/>
  <c r="V312" i="1"/>
  <c r="V328" i="1"/>
  <c r="V344" i="1"/>
  <c r="V170" i="1"/>
  <c r="V196" i="1"/>
  <c r="V202" i="1"/>
  <c r="V238" i="1"/>
  <c r="V254" i="1"/>
  <c r="V270" i="1"/>
  <c r="V286" i="1"/>
  <c r="V302" i="1"/>
  <c r="V318" i="1"/>
  <c r="V334" i="1"/>
  <c r="V350" i="1"/>
  <c r="V354" i="1"/>
  <c r="V358" i="1"/>
  <c r="V362" i="1"/>
  <c r="V366" i="1"/>
  <c r="V370" i="1"/>
  <c r="V374" i="1"/>
  <c r="V378" i="1"/>
  <c r="V382" i="1"/>
  <c r="V386" i="1"/>
  <c r="V390" i="1"/>
  <c r="V394" i="1"/>
  <c r="V398" i="1"/>
  <c r="V402" i="1"/>
  <c r="V406" i="1"/>
  <c r="V410" i="1"/>
  <c r="V414" i="1"/>
  <c r="V418" i="1"/>
  <c r="V422" i="1"/>
  <c r="V426" i="1"/>
  <c r="V430" i="1"/>
  <c r="V434" i="1"/>
  <c r="V438" i="1"/>
  <c r="V442" i="1"/>
  <c r="V446" i="1"/>
  <c r="V450" i="1"/>
  <c r="V454" i="1"/>
  <c r="V458" i="1"/>
  <c r="V462" i="1"/>
  <c r="V466" i="1"/>
  <c r="V470" i="1"/>
  <c r="V474" i="1"/>
  <c r="V478" i="1"/>
  <c r="V482" i="1"/>
  <c r="V486" i="1"/>
  <c r="V490" i="1"/>
  <c r="V494" i="1"/>
  <c r="V498" i="1"/>
  <c r="V502" i="1"/>
  <c r="V506" i="1"/>
  <c r="V510" i="1"/>
  <c r="V514" i="1"/>
  <c r="V518" i="1"/>
  <c r="V184" i="1"/>
  <c r="V190" i="1"/>
  <c r="V216" i="1"/>
  <c r="V222" i="1"/>
  <c r="V228" i="1"/>
  <c r="V244" i="1"/>
  <c r="V260" i="1"/>
  <c r="V276" i="1"/>
  <c r="V292" i="1"/>
  <c r="V308" i="1"/>
  <c r="V324" i="1"/>
  <c r="V340" i="1"/>
  <c r="V172" i="1"/>
  <c r="V178" i="1"/>
  <c r="V204" i="1"/>
  <c r="V210" i="1"/>
  <c r="V234" i="1"/>
  <c r="V250" i="1"/>
  <c r="V266" i="1"/>
  <c r="V282" i="1"/>
  <c r="V298" i="1"/>
  <c r="V314" i="1"/>
  <c r="V330" i="1"/>
  <c r="V346" i="1"/>
  <c r="V351" i="1"/>
  <c r="V355" i="1"/>
  <c r="V359" i="1"/>
  <c r="V363" i="1"/>
  <c r="V367" i="1"/>
  <c r="V371" i="1"/>
  <c r="V375" i="1"/>
  <c r="V379" i="1"/>
  <c r="V383" i="1"/>
  <c r="V387" i="1"/>
  <c r="V391" i="1"/>
  <c r="V395" i="1"/>
  <c r="V399" i="1"/>
  <c r="V403" i="1"/>
  <c r="V407" i="1"/>
  <c r="V411" i="1"/>
  <c r="V415" i="1"/>
  <c r="V419" i="1"/>
  <c r="V423" i="1"/>
  <c r="V427" i="1"/>
  <c r="V431" i="1"/>
  <c r="V435" i="1"/>
  <c r="V439" i="1"/>
  <c r="V443" i="1"/>
  <c r="V447" i="1"/>
  <c r="V451" i="1"/>
  <c r="V455" i="1"/>
  <c r="V459" i="1"/>
  <c r="V463" i="1"/>
  <c r="V467" i="1"/>
  <c r="V180" i="1"/>
  <c r="V186" i="1"/>
  <c r="V212" i="1"/>
  <c r="V218" i="1"/>
  <c r="V230" i="1"/>
  <c r="V246" i="1"/>
  <c r="V262" i="1"/>
  <c r="V278" i="1"/>
  <c r="V294" i="1"/>
  <c r="V310" i="1"/>
  <c r="V326" i="1"/>
  <c r="V342" i="1"/>
  <c r="V352" i="1"/>
  <c r="V356" i="1"/>
  <c r="V360" i="1"/>
  <c r="V364" i="1"/>
  <c r="V368" i="1"/>
  <c r="V372" i="1"/>
  <c r="V376" i="1"/>
  <c r="V380" i="1"/>
  <c r="V384" i="1"/>
  <c r="V388" i="1"/>
  <c r="V392" i="1"/>
  <c r="V396" i="1"/>
  <c r="V400" i="1"/>
  <c r="V404" i="1"/>
  <c r="V408" i="1"/>
  <c r="V412" i="1"/>
  <c r="V416" i="1"/>
  <c r="V420" i="1"/>
  <c r="V424" i="1"/>
  <c r="V428" i="1"/>
  <c r="V432" i="1"/>
  <c r="V436" i="1"/>
  <c r="V440" i="1"/>
  <c r="V444" i="1"/>
  <c r="V448" i="1"/>
  <c r="V452" i="1"/>
  <c r="V456" i="1"/>
  <c r="V460" i="1"/>
  <c r="V464" i="1"/>
  <c r="V468" i="1"/>
  <c r="V559" i="1"/>
  <c r="V543" i="1"/>
  <c r="V527" i="1"/>
  <c r="V508" i="1"/>
  <c r="V487" i="1"/>
  <c r="V476" i="1"/>
  <c r="W440" i="1"/>
  <c r="W419" i="1"/>
  <c r="V397" i="1"/>
  <c r="W376" i="1"/>
  <c r="W355" i="1"/>
  <c r="W327" i="1"/>
  <c r="V300" i="1"/>
  <c r="V272" i="1"/>
  <c r="W178" i="1"/>
  <c r="W561" i="1"/>
  <c r="W553" i="1"/>
  <c r="W549" i="1"/>
  <c r="W541" i="1"/>
  <c r="W537" i="1"/>
  <c r="W529" i="1"/>
  <c r="W525" i="1"/>
  <c r="W516" i="1"/>
  <c r="W511" i="1"/>
  <c r="W500" i="1"/>
  <c r="W490" i="1"/>
  <c r="W474" i="1"/>
  <c r="V361" i="1"/>
  <c r="V561" i="1"/>
  <c r="V557" i="1"/>
  <c r="V553" i="1"/>
  <c r="V549" i="1"/>
  <c r="V545" i="1"/>
  <c r="V541" i="1"/>
  <c r="V537" i="1"/>
  <c r="V533" i="1"/>
  <c r="V529" i="1"/>
  <c r="V525" i="1"/>
  <c r="V521" i="1"/>
  <c r="V516" i="1"/>
  <c r="V511" i="1"/>
  <c r="V505" i="1"/>
  <c r="V500" i="1"/>
  <c r="V495" i="1"/>
  <c r="V489" i="1"/>
  <c r="V484" i="1"/>
  <c r="V479" i="1"/>
  <c r="V473" i="1"/>
  <c r="W467" i="1"/>
  <c r="W456" i="1"/>
  <c r="V445" i="1"/>
  <c r="W435" i="1"/>
  <c r="W424" i="1"/>
  <c r="V413" i="1"/>
  <c r="W403" i="1"/>
  <c r="W392" i="1"/>
  <c r="V381" i="1"/>
  <c r="W371" i="1"/>
  <c r="W360" i="1"/>
  <c r="W348" i="1"/>
  <c r="V336" i="1"/>
  <c r="W321" i="1"/>
  <c r="V306" i="1"/>
  <c r="W293" i="1"/>
  <c r="W278" i="1"/>
  <c r="W263" i="1"/>
  <c r="W250" i="1"/>
  <c r="V236" i="1"/>
  <c r="V220" i="1"/>
  <c r="W204" i="1"/>
  <c r="W186" i="1"/>
  <c r="W168" i="1"/>
  <c r="W102" i="1"/>
  <c r="W564" i="1"/>
  <c r="W560" i="1"/>
  <c r="W556" i="1"/>
  <c r="W552" i="1"/>
  <c r="W548" i="1"/>
  <c r="W544" i="1"/>
  <c r="W540" i="1"/>
  <c r="W536" i="1"/>
  <c r="W532" i="1"/>
  <c r="W528" i="1"/>
  <c r="W524" i="1"/>
  <c r="W520" i="1"/>
  <c r="W515" i="1"/>
  <c r="W510" i="1"/>
  <c r="W504" i="1"/>
  <c r="W499" i="1"/>
  <c r="W494" i="1"/>
  <c r="W488" i="1"/>
  <c r="W483" i="1"/>
  <c r="W478" i="1"/>
  <c r="W472" i="1"/>
  <c r="V465" i="1"/>
  <c r="W455" i="1"/>
  <c r="W444" i="1"/>
  <c r="V433" i="1"/>
  <c r="W423" i="1"/>
  <c r="W412" i="1"/>
  <c r="V401" i="1"/>
  <c r="W391" i="1"/>
  <c r="W380" i="1"/>
  <c r="V369" i="1"/>
  <c r="W359" i="1"/>
  <c r="V348" i="1"/>
  <c r="W332" i="1"/>
  <c r="V320" i="1"/>
  <c r="W305" i="1"/>
  <c r="V290" i="1"/>
  <c r="W277" i="1"/>
  <c r="W262" i="1"/>
  <c r="W247" i="1"/>
  <c r="W234" i="1"/>
  <c r="W218" i="1"/>
  <c r="W200" i="1"/>
  <c r="W185" i="1"/>
  <c r="W166" i="1"/>
  <c r="W92" i="1"/>
  <c r="V560" i="1"/>
  <c r="V552" i="1"/>
  <c r="V548" i="1"/>
  <c r="V544" i="1"/>
  <c r="V540" i="1"/>
  <c r="V536" i="1"/>
  <c r="V532" i="1"/>
  <c r="V528" i="1"/>
  <c r="V524" i="1"/>
  <c r="V520" i="1"/>
  <c r="V515" i="1"/>
  <c r="V509" i="1"/>
  <c r="V504" i="1"/>
  <c r="V499" i="1"/>
  <c r="V493" i="1"/>
  <c r="V488" i="1"/>
  <c r="V483" i="1"/>
  <c r="V477" i="1"/>
  <c r="V472" i="1"/>
  <c r="W464" i="1"/>
  <c r="V453" i="1"/>
  <c r="W443" i="1"/>
  <c r="W432" i="1"/>
  <c r="V421" i="1"/>
  <c r="W411" i="1"/>
  <c r="W400" i="1"/>
  <c r="V389" i="1"/>
  <c r="W379" i="1"/>
  <c r="W368" i="1"/>
  <c r="V357" i="1"/>
  <c r="W346" i="1"/>
  <c r="V332" i="1"/>
  <c r="W316" i="1"/>
  <c r="V304" i="1"/>
  <c r="W289" i="1"/>
  <c r="V274" i="1"/>
  <c r="W261" i="1"/>
  <c r="W246" i="1"/>
  <c r="W231" i="1"/>
  <c r="W217" i="1"/>
  <c r="V200" i="1"/>
  <c r="W181" i="1"/>
  <c r="W164" i="1"/>
  <c r="W73" i="1"/>
  <c r="V556" i="1"/>
  <c r="W563" i="1"/>
  <c r="W559" i="1"/>
  <c r="W555" i="1"/>
  <c r="W551" i="1"/>
  <c r="W547" i="1"/>
  <c r="W543" i="1"/>
  <c r="W539" i="1"/>
  <c r="W535" i="1"/>
  <c r="W531" i="1"/>
  <c r="W527" i="1"/>
  <c r="W523" i="1"/>
  <c r="W519" i="1"/>
  <c r="W514" i="1"/>
  <c r="W508" i="1"/>
  <c r="W503" i="1"/>
  <c r="W498" i="1"/>
  <c r="W492" i="1"/>
  <c r="W487" i="1"/>
  <c r="W482" i="1"/>
  <c r="W476" i="1"/>
  <c r="W471" i="1"/>
  <c r="W463" i="1"/>
  <c r="W452" i="1"/>
  <c r="V441" i="1"/>
  <c r="W431" i="1"/>
  <c r="W420" i="1"/>
  <c r="V409" i="1"/>
  <c r="W399" i="1"/>
  <c r="W388" i="1"/>
  <c r="V377" i="1"/>
  <c r="W367" i="1"/>
  <c r="W356" i="1"/>
  <c r="W343" i="1"/>
  <c r="W330" i="1"/>
  <c r="V316" i="1"/>
  <c r="W300" i="1"/>
  <c r="V288" i="1"/>
  <c r="W273" i="1"/>
  <c r="V258" i="1"/>
  <c r="W245" i="1"/>
  <c r="W230" i="1"/>
  <c r="W213" i="1"/>
  <c r="V198" i="1"/>
  <c r="W180" i="1"/>
  <c r="W156" i="1"/>
  <c r="W41" i="1"/>
  <c r="I574" i="1"/>
  <c r="H574" i="1"/>
  <c r="D574" i="1"/>
  <c r="I573" i="1"/>
  <c r="H573" i="1"/>
  <c r="D573" i="1"/>
  <c r="H572" i="1"/>
  <c r="D572" i="1"/>
  <c r="I572" i="1"/>
  <c r="D571" i="1"/>
  <c r="I571" i="1"/>
  <c r="D570" i="1"/>
  <c r="D569" i="1"/>
  <c r="D568" i="1"/>
  <c r="D567" i="1"/>
  <c r="H567" i="1"/>
  <c r="I566" i="1"/>
  <c r="D566" i="1"/>
  <c r="H566" i="1"/>
  <c r="D565" i="1"/>
  <c r="I565" i="1"/>
  <c r="I563" i="1"/>
  <c r="H563" i="1"/>
  <c r="I562" i="1"/>
  <c r="H559" i="1"/>
  <c r="I555" i="1"/>
  <c r="H555" i="1"/>
  <c r="H554" i="1"/>
  <c r="H551" i="1"/>
  <c r="I551" i="1"/>
  <c r="I549" i="1"/>
  <c r="H524" i="1"/>
  <c r="I524" i="1"/>
  <c r="I520" i="1"/>
  <c r="H520" i="1"/>
  <c r="H518" i="1"/>
  <c r="I518" i="1"/>
  <c r="I516" i="1"/>
  <c r="H516" i="1"/>
  <c r="H512" i="1"/>
  <c r="I512" i="1"/>
  <c r="H510" i="1"/>
  <c r="I510" i="1"/>
  <c r="I508" i="1"/>
  <c r="H504" i="1"/>
  <c r="I504" i="1"/>
  <c r="H502" i="1"/>
  <c r="I502" i="1"/>
  <c r="I500" i="1"/>
  <c r="H496" i="1"/>
  <c r="I496" i="1"/>
  <c r="H494" i="1"/>
  <c r="I494" i="1"/>
  <c r="I492" i="1"/>
  <c r="H488" i="1"/>
  <c r="I488" i="1"/>
  <c r="H486" i="1"/>
  <c r="I486" i="1"/>
  <c r="I484" i="1"/>
  <c r="H482" i="1"/>
  <c r="I482" i="1"/>
  <c r="I480" i="1"/>
  <c r="I476" i="1"/>
  <c r="I474" i="1"/>
  <c r="H474" i="1"/>
  <c r="I472" i="1"/>
  <c r="H472" i="1"/>
  <c r="I470" i="1"/>
  <c r="H470" i="1"/>
  <c r="I468" i="1"/>
  <c r="H468" i="1"/>
  <c r="I463" i="1"/>
  <c r="I461" i="1"/>
  <c r="H447" i="1"/>
  <c r="I447" i="1"/>
  <c r="H443" i="1"/>
  <c r="I443" i="1"/>
  <c r="H439" i="1"/>
  <c r="J439" i="1" s="1"/>
  <c r="I439" i="1"/>
  <c r="H435" i="1"/>
  <c r="I435" i="1"/>
  <c r="H431" i="1"/>
  <c r="I431" i="1"/>
  <c r="H427" i="1"/>
  <c r="I427" i="1"/>
  <c r="I423" i="1"/>
  <c r="I421" i="1"/>
  <c r="I420" i="1"/>
  <c r="H420" i="1"/>
  <c r="I414" i="1"/>
  <c r="I410" i="1"/>
  <c r="I406" i="1"/>
  <c r="I402" i="1"/>
  <c r="I400" i="1"/>
  <c r="I392" i="1"/>
  <c r="I390" i="1"/>
  <c r="I388" i="1"/>
  <c r="H386" i="1"/>
  <c r="J386" i="1" s="1"/>
  <c r="I386" i="1"/>
  <c r="I382" i="1"/>
  <c r="I380" i="1"/>
  <c r="I378" i="1"/>
  <c r="H378" i="1"/>
  <c r="I377" i="1"/>
  <c r="H377" i="1"/>
  <c r="J377" i="1" s="1"/>
  <c r="H376" i="1"/>
  <c r="H289" i="1"/>
  <c r="I288" i="1"/>
  <c r="H288" i="1"/>
  <c r="I286" i="1"/>
  <c r="H286" i="1"/>
  <c r="J286" i="1" s="1"/>
  <c r="I285" i="1"/>
  <c r="H285" i="1"/>
  <c r="I284" i="1"/>
  <c r="H284" i="1"/>
  <c r="I282" i="1"/>
  <c r="H282" i="1"/>
  <c r="I281" i="1"/>
  <c r="H281" i="1"/>
  <c r="J281" i="1" s="1"/>
  <c r="I280" i="1"/>
  <c r="H280" i="1"/>
  <c r="I278" i="1"/>
  <c r="H278" i="1"/>
  <c r="I277" i="1"/>
  <c r="H277" i="1"/>
  <c r="I276" i="1"/>
  <c r="H276" i="1"/>
  <c r="I274" i="1"/>
  <c r="H274" i="1"/>
  <c r="I273" i="1"/>
  <c r="H273" i="1"/>
  <c r="I272" i="1"/>
  <c r="H272" i="1"/>
  <c r="I270" i="1"/>
  <c r="H270" i="1"/>
  <c r="I269" i="1"/>
  <c r="H269" i="1"/>
  <c r="J269" i="1" s="1"/>
  <c r="I268" i="1"/>
  <c r="H268" i="1"/>
  <c r="I266" i="1"/>
  <c r="J266" i="1" s="1"/>
  <c r="H266" i="1"/>
  <c r="I265" i="1"/>
  <c r="H265" i="1"/>
  <c r="I264" i="1"/>
  <c r="H264" i="1"/>
  <c r="I262" i="1"/>
  <c r="H262" i="1"/>
  <c r="I261" i="1"/>
  <c r="H261" i="1"/>
  <c r="I260" i="1"/>
  <c r="H260" i="1"/>
  <c r="I258" i="1"/>
  <c r="H258" i="1"/>
  <c r="I257" i="1"/>
  <c r="H257" i="1"/>
  <c r="H256" i="1"/>
  <c r="I254" i="1"/>
  <c r="H254" i="1"/>
  <c r="J254" i="1" s="1"/>
  <c r="H253" i="1"/>
  <c r="H252" i="1"/>
  <c r="I250" i="1"/>
  <c r="H250" i="1"/>
  <c r="I249" i="1"/>
  <c r="H249" i="1"/>
  <c r="H248" i="1"/>
  <c r="I246" i="1"/>
  <c r="H246" i="1"/>
  <c r="H245" i="1"/>
  <c r="H244" i="1"/>
  <c r="I242" i="1"/>
  <c r="H242" i="1"/>
  <c r="I241" i="1"/>
  <c r="H241" i="1"/>
  <c r="H240" i="1"/>
  <c r="I239" i="1"/>
  <c r="H239" i="1"/>
  <c r="H238" i="1"/>
  <c r="I237" i="1"/>
  <c r="H237" i="1"/>
  <c r="H236" i="1"/>
  <c r="I235" i="1"/>
  <c r="H235" i="1"/>
  <c r="H234" i="1"/>
  <c r="I233" i="1"/>
  <c r="H233" i="1"/>
  <c r="H232" i="1"/>
  <c r="I231" i="1"/>
  <c r="H231" i="1"/>
  <c r="H230" i="1"/>
  <c r="I229" i="1"/>
  <c r="H229" i="1"/>
  <c r="H228" i="1"/>
  <c r="I227" i="1"/>
  <c r="H227" i="1"/>
  <c r="H226" i="1"/>
  <c r="I225" i="1"/>
  <c r="H225" i="1"/>
  <c r="H224" i="1"/>
  <c r="I223" i="1"/>
  <c r="H223" i="1"/>
  <c r="H222" i="1"/>
  <c r="I221" i="1"/>
  <c r="H221" i="1"/>
  <c r="H220" i="1"/>
  <c r="I219" i="1"/>
  <c r="H219" i="1"/>
  <c r="H218" i="1"/>
  <c r="I217" i="1"/>
  <c r="H217" i="1"/>
  <c r="H216" i="1"/>
  <c r="I215" i="1"/>
  <c r="H215" i="1"/>
  <c r="H214" i="1"/>
  <c r="I213" i="1"/>
  <c r="H213" i="1"/>
  <c r="H212" i="1"/>
  <c r="I211" i="1"/>
  <c r="H211" i="1"/>
  <c r="H210" i="1"/>
  <c r="I209" i="1"/>
  <c r="H209" i="1"/>
  <c r="H208" i="1"/>
  <c r="I207" i="1"/>
  <c r="H207" i="1"/>
  <c r="H206" i="1"/>
  <c r="I205" i="1"/>
  <c r="H205" i="1"/>
  <c r="H204" i="1"/>
  <c r="I203" i="1"/>
  <c r="H203" i="1"/>
  <c r="H202" i="1"/>
  <c r="I201" i="1"/>
  <c r="H201" i="1"/>
  <c r="H200" i="1"/>
  <c r="I199" i="1"/>
  <c r="H199" i="1"/>
  <c r="H198" i="1"/>
  <c r="I197" i="1"/>
  <c r="H197" i="1"/>
  <c r="I195" i="1"/>
  <c r="H195" i="1"/>
  <c r="H194" i="1"/>
  <c r="I193" i="1"/>
  <c r="H193" i="1"/>
  <c r="I191" i="1"/>
  <c r="H191" i="1"/>
  <c r="H190" i="1"/>
  <c r="I189" i="1"/>
  <c r="H189" i="1"/>
  <c r="I187" i="1"/>
  <c r="H187" i="1"/>
  <c r="H186" i="1"/>
  <c r="I185" i="1"/>
  <c r="H185" i="1"/>
  <c r="J185" i="1" s="1"/>
  <c r="I183" i="1"/>
  <c r="H183" i="1"/>
  <c r="H182" i="1"/>
  <c r="I181" i="1"/>
  <c r="H181" i="1"/>
  <c r="I179" i="1"/>
  <c r="H179" i="1"/>
  <c r="H178" i="1"/>
  <c r="I177" i="1"/>
  <c r="H177" i="1"/>
  <c r="I175" i="1"/>
  <c r="H175" i="1"/>
  <c r="H174" i="1"/>
  <c r="I173" i="1"/>
  <c r="H173" i="1"/>
  <c r="I171" i="1"/>
  <c r="J171" i="1" s="1"/>
  <c r="H171" i="1"/>
  <c r="H170" i="1"/>
  <c r="I169" i="1"/>
  <c r="H169" i="1"/>
  <c r="I167" i="1"/>
  <c r="H167" i="1"/>
  <c r="H166" i="1"/>
  <c r="I165" i="1"/>
  <c r="H165" i="1"/>
  <c r="I163" i="1"/>
  <c r="H163" i="1"/>
  <c r="H162" i="1"/>
  <c r="I161" i="1"/>
  <c r="H161" i="1"/>
  <c r="I159" i="1"/>
  <c r="H159" i="1"/>
  <c r="H158" i="1"/>
  <c r="I157" i="1"/>
  <c r="H157" i="1"/>
  <c r="I155" i="1"/>
  <c r="H155" i="1"/>
  <c r="H154" i="1"/>
  <c r="I153" i="1"/>
  <c r="H153" i="1"/>
  <c r="J153" i="1" s="1"/>
  <c r="I151" i="1"/>
  <c r="H151" i="1"/>
  <c r="H150" i="1"/>
  <c r="I149" i="1"/>
  <c r="H149" i="1"/>
  <c r="H147" i="1"/>
  <c r="I146" i="1"/>
  <c r="H146" i="1"/>
  <c r="H145" i="1"/>
  <c r="I144" i="1"/>
  <c r="H144" i="1"/>
  <c r="H143" i="1"/>
  <c r="I142" i="1"/>
  <c r="H142" i="1"/>
  <c r="H141" i="1"/>
  <c r="I140" i="1"/>
  <c r="H140" i="1"/>
  <c r="H139" i="1"/>
  <c r="I138" i="1"/>
  <c r="H138" i="1"/>
  <c r="H137" i="1"/>
  <c r="I136" i="1"/>
  <c r="J136" i="1" s="1"/>
  <c r="H136" i="1"/>
  <c r="H135" i="1"/>
  <c r="I134" i="1"/>
  <c r="H134" i="1"/>
  <c r="H133" i="1"/>
  <c r="I132" i="1"/>
  <c r="H132" i="1"/>
  <c r="I131" i="1"/>
  <c r="H131" i="1"/>
  <c r="I130" i="1"/>
  <c r="H130" i="1"/>
  <c r="H129" i="1"/>
  <c r="I128" i="1"/>
  <c r="H128" i="1"/>
  <c r="I127" i="1"/>
  <c r="H127" i="1"/>
  <c r="I126" i="1"/>
  <c r="H126" i="1"/>
  <c r="H125" i="1"/>
  <c r="I124" i="1"/>
  <c r="H124" i="1"/>
  <c r="I123" i="1"/>
  <c r="H123" i="1"/>
  <c r="I122" i="1"/>
  <c r="H122" i="1"/>
  <c r="H121" i="1"/>
  <c r="I120" i="1"/>
  <c r="H120" i="1"/>
  <c r="I119" i="1"/>
  <c r="H119" i="1"/>
  <c r="I118" i="1"/>
  <c r="H118" i="1"/>
  <c r="H117" i="1"/>
  <c r="I116" i="1"/>
  <c r="H116" i="1"/>
  <c r="I115" i="1"/>
  <c r="H115" i="1"/>
  <c r="I114" i="1"/>
  <c r="H114" i="1"/>
  <c r="H113" i="1"/>
  <c r="I112" i="1"/>
  <c r="H112" i="1"/>
  <c r="J112" i="1" s="1"/>
  <c r="I111" i="1"/>
  <c r="H111" i="1"/>
  <c r="I110" i="1"/>
  <c r="H110" i="1"/>
  <c r="H109" i="1"/>
  <c r="I108" i="1"/>
  <c r="H108" i="1"/>
  <c r="I107" i="1"/>
  <c r="H107" i="1"/>
  <c r="I106" i="1"/>
  <c r="H106" i="1"/>
  <c r="H105" i="1"/>
  <c r="I104" i="1"/>
  <c r="H104" i="1"/>
  <c r="I103" i="1"/>
  <c r="H103" i="1"/>
  <c r="I102" i="1"/>
  <c r="H102" i="1"/>
  <c r="H101" i="1"/>
  <c r="I100" i="1"/>
  <c r="H100" i="1"/>
  <c r="I99" i="1"/>
  <c r="H99" i="1"/>
  <c r="I98" i="1"/>
  <c r="H98" i="1"/>
  <c r="H97" i="1"/>
  <c r="I96" i="1"/>
  <c r="H96" i="1"/>
  <c r="I95" i="1"/>
  <c r="H95" i="1"/>
  <c r="I94" i="1"/>
  <c r="H94" i="1"/>
  <c r="H93" i="1"/>
  <c r="I92" i="1"/>
  <c r="H92" i="1"/>
  <c r="I91" i="1"/>
  <c r="H91" i="1"/>
  <c r="I90" i="1"/>
  <c r="H90" i="1"/>
  <c r="H89" i="1"/>
  <c r="I88" i="1"/>
  <c r="H88" i="1"/>
  <c r="I87" i="1"/>
  <c r="H87" i="1"/>
  <c r="I86" i="1"/>
  <c r="H86" i="1"/>
  <c r="H85" i="1"/>
  <c r="I84" i="1"/>
  <c r="H84" i="1"/>
  <c r="I83" i="1"/>
  <c r="H83" i="1"/>
  <c r="I82" i="1"/>
  <c r="H82" i="1"/>
  <c r="H81" i="1"/>
  <c r="I80" i="1"/>
  <c r="H80" i="1"/>
  <c r="J80" i="1" s="1"/>
  <c r="I79" i="1"/>
  <c r="H79" i="1"/>
  <c r="I78" i="1"/>
  <c r="H78" i="1"/>
  <c r="H77" i="1"/>
  <c r="I76" i="1"/>
  <c r="H76" i="1"/>
  <c r="I75" i="1"/>
  <c r="H75" i="1"/>
  <c r="I74" i="1"/>
  <c r="H74" i="1"/>
  <c r="H73" i="1"/>
  <c r="I72" i="1"/>
  <c r="H72" i="1"/>
  <c r="I71" i="1"/>
  <c r="H71" i="1"/>
  <c r="J71" i="1" s="1"/>
  <c r="I70" i="1"/>
  <c r="H70" i="1"/>
  <c r="H69" i="1"/>
  <c r="I68" i="1"/>
  <c r="H68" i="1"/>
  <c r="I67" i="1"/>
  <c r="H67" i="1"/>
  <c r="I66" i="1"/>
  <c r="H66" i="1"/>
  <c r="H65" i="1"/>
  <c r="I64" i="1"/>
  <c r="H64" i="1"/>
  <c r="I63" i="1"/>
  <c r="H63" i="1"/>
  <c r="I62" i="1"/>
  <c r="H62" i="1"/>
  <c r="H61" i="1"/>
  <c r="W578" i="1" l="1"/>
  <c r="J273" i="1"/>
  <c r="J278" i="1"/>
  <c r="V578" i="1"/>
  <c r="J70" i="1"/>
  <c r="J79" i="1"/>
  <c r="J88" i="1"/>
  <c r="J102" i="1"/>
  <c r="J111" i="1"/>
  <c r="J120" i="1"/>
  <c r="J134" i="1"/>
  <c r="J167" i="1"/>
  <c r="J512" i="1"/>
  <c r="J524" i="1"/>
  <c r="J231" i="1"/>
  <c r="J262" i="1"/>
  <c r="J199" i="1"/>
  <c r="J274" i="1"/>
  <c r="J431" i="1"/>
  <c r="J447" i="1"/>
  <c r="J496" i="1"/>
  <c r="J555" i="1"/>
  <c r="J215" i="1"/>
  <c r="J282" i="1"/>
  <c r="J68" i="1"/>
  <c r="J91" i="1"/>
  <c r="J100" i="1"/>
  <c r="J114" i="1"/>
  <c r="J123" i="1"/>
  <c r="J132" i="1"/>
  <c r="J74" i="1"/>
  <c r="J83" i="1"/>
  <c r="J92" i="1"/>
  <c r="J115" i="1"/>
  <c r="J124" i="1"/>
  <c r="J201" i="1"/>
  <c r="J217" i="1"/>
  <c r="J233" i="1"/>
  <c r="J258" i="1"/>
  <c r="J75" i="1"/>
  <c r="J84" i="1"/>
  <c r="J98" i="1"/>
  <c r="J107" i="1"/>
  <c r="J116" i="1"/>
  <c r="J130" i="1"/>
  <c r="J64" i="1"/>
  <c r="J87" i="1"/>
  <c r="J96" i="1"/>
  <c r="J119" i="1"/>
  <c r="J128" i="1"/>
  <c r="J169" i="1"/>
  <c r="J257" i="1"/>
  <c r="J378" i="1"/>
  <c r="J504" i="1"/>
  <c r="J183" i="1"/>
  <c r="J207" i="1"/>
  <c r="J223" i="1"/>
  <c r="J239" i="1"/>
  <c r="J103" i="1"/>
  <c r="J67" i="1"/>
  <c r="J76" i="1"/>
  <c r="J99" i="1"/>
  <c r="J108" i="1"/>
  <c r="J131" i="1"/>
  <c r="J225" i="1"/>
  <c r="J241" i="1"/>
  <c r="J63" i="1"/>
  <c r="J72" i="1"/>
  <c r="J86" i="1"/>
  <c r="J95" i="1"/>
  <c r="J104" i="1"/>
  <c r="J118" i="1"/>
  <c r="J127" i="1"/>
  <c r="J261" i="1"/>
  <c r="J270" i="1"/>
  <c r="J209" i="1"/>
  <c r="J142" i="1"/>
  <c r="J265" i="1"/>
  <c r="J551" i="1"/>
  <c r="J155" i="1"/>
  <c r="J187" i="1"/>
  <c r="J285" i="1"/>
  <c r="J472" i="1"/>
  <c r="J574" i="1"/>
  <c r="J140" i="1"/>
  <c r="J151" i="1"/>
  <c r="J277" i="1"/>
  <c r="J494" i="1"/>
  <c r="J90" i="1"/>
  <c r="J106" i="1"/>
  <c r="J122" i="1"/>
  <c r="J420" i="1"/>
  <c r="J427" i="1"/>
  <c r="J443" i="1"/>
  <c r="J486" i="1"/>
  <c r="J566" i="1"/>
  <c r="J62" i="1"/>
  <c r="J78" i="1"/>
  <c r="J138" i="1"/>
  <c r="J146" i="1"/>
  <c r="J161" i="1"/>
  <c r="J177" i="1"/>
  <c r="J193" i="1"/>
  <c r="J227" i="1"/>
  <c r="J260" i="1"/>
  <c r="J288" i="1"/>
  <c r="J94" i="1"/>
  <c r="J110" i="1"/>
  <c r="J126" i="1"/>
  <c r="J159" i="1"/>
  <c r="J175" i="1"/>
  <c r="J191" i="1"/>
  <c r="J203" i="1"/>
  <c r="J211" i="1"/>
  <c r="J219" i="1"/>
  <c r="J235" i="1"/>
  <c r="J242" i="1"/>
  <c r="J246" i="1"/>
  <c r="J272" i="1"/>
  <c r="J276" i="1"/>
  <c r="J470" i="1"/>
  <c r="J510" i="1"/>
  <c r="J563" i="1"/>
  <c r="J66" i="1"/>
  <c r="J82" i="1"/>
  <c r="J144" i="1"/>
  <c r="J149" i="1"/>
  <c r="J163" i="1"/>
  <c r="J179" i="1"/>
  <c r="J195" i="1"/>
  <c r="J197" i="1"/>
  <c r="J205" i="1"/>
  <c r="J213" i="1"/>
  <c r="J221" i="1"/>
  <c r="J229" i="1"/>
  <c r="J237" i="1"/>
  <c r="J249" i="1"/>
  <c r="J250" i="1"/>
  <c r="J435" i="1"/>
  <c r="J468" i="1"/>
  <c r="J502" i="1"/>
  <c r="J520" i="1"/>
  <c r="AK551" i="1"/>
  <c r="AK550" i="1"/>
  <c r="AK549" i="1"/>
  <c r="AK548" i="1"/>
  <c r="AK554" i="1"/>
  <c r="AK552" i="1"/>
  <c r="AK545" i="1"/>
  <c r="AK544" i="1"/>
  <c r="AK543" i="1"/>
  <c r="AK542" i="1"/>
  <c r="AK553" i="1"/>
  <c r="AK541" i="1"/>
  <c r="AK539" i="1"/>
  <c r="AK537" i="1"/>
  <c r="AK535" i="1"/>
  <c r="AK533" i="1"/>
  <c r="AK531" i="1"/>
  <c r="AK529" i="1"/>
  <c r="AK527" i="1"/>
  <c r="AK525" i="1"/>
  <c r="AK523" i="1"/>
  <c r="AK521" i="1"/>
  <c r="AK520" i="1"/>
  <c r="AK519" i="1"/>
  <c r="AK518" i="1"/>
  <c r="AK517" i="1"/>
  <c r="AK516" i="1"/>
  <c r="AK515" i="1"/>
  <c r="AK514" i="1"/>
  <c r="AK513" i="1"/>
  <c r="AK512" i="1"/>
  <c r="AK511" i="1"/>
  <c r="AK510" i="1"/>
  <c r="AK509" i="1"/>
  <c r="AK508" i="1"/>
  <c r="AK507" i="1"/>
  <c r="AK505" i="1"/>
  <c r="AK504" i="1"/>
  <c r="AK503" i="1"/>
  <c r="AK502" i="1"/>
  <c r="AK501" i="1"/>
  <c r="AK500" i="1"/>
  <c r="AK499" i="1"/>
  <c r="AK498" i="1"/>
  <c r="AK495" i="1"/>
  <c r="AK492" i="1"/>
  <c r="AK489" i="1"/>
  <c r="AK488" i="1"/>
  <c r="AK486" i="1"/>
  <c r="AK485" i="1"/>
  <c r="AK484" i="1"/>
  <c r="AK483" i="1"/>
  <c r="AK538" i="1"/>
  <c r="AK536" i="1"/>
  <c r="AK534" i="1"/>
  <c r="AK532" i="1"/>
  <c r="AK530" i="1"/>
  <c r="AK528" i="1"/>
  <c r="AK540" i="1"/>
  <c r="AK526" i="1"/>
  <c r="AK524" i="1"/>
  <c r="AK522" i="1"/>
  <c r="AK254" i="1"/>
  <c r="AK250" i="1"/>
  <c r="AK246" i="1"/>
  <c r="AK242" i="1"/>
  <c r="AK252" i="1"/>
  <c r="AK251" i="1"/>
  <c r="AK234" i="1"/>
  <c r="AK230" i="1"/>
  <c r="AK226" i="1"/>
  <c r="AK222" i="1"/>
  <c r="AK218" i="1"/>
  <c r="AK214" i="1"/>
  <c r="AK206" i="1"/>
  <c r="AK202" i="1"/>
  <c r="AK198" i="1"/>
  <c r="AK194" i="1"/>
  <c r="AK190" i="1"/>
  <c r="AK178" i="1"/>
  <c r="AK174" i="1"/>
  <c r="AK170" i="1"/>
  <c r="AK166" i="1"/>
  <c r="AK162" i="1"/>
  <c r="AK158" i="1"/>
  <c r="AK154" i="1"/>
  <c r="AK150" i="1"/>
  <c r="AK249" i="1"/>
  <c r="AK241" i="1"/>
  <c r="AK239" i="1"/>
  <c r="AK235" i="1"/>
  <c r="AK231" i="1"/>
  <c r="AK227" i="1"/>
  <c r="AK223" i="1"/>
  <c r="AK219" i="1"/>
  <c r="AK215" i="1"/>
  <c r="AK203" i="1"/>
  <c r="AK199" i="1"/>
  <c r="AK195" i="1"/>
  <c r="AK191" i="1"/>
  <c r="AK187" i="1"/>
  <c r="AK183" i="1"/>
  <c r="AK175" i="1"/>
  <c r="AK171" i="1"/>
  <c r="AK167" i="1"/>
  <c r="AK163" i="1"/>
  <c r="AK155" i="1"/>
  <c r="AK151" i="1"/>
  <c r="AK147" i="1"/>
  <c r="AK255" i="1"/>
  <c r="AK248" i="1"/>
  <c r="AK247" i="1"/>
  <c r="AK240" i="1"/>
  <c r="AK232" i="1"/>
  <c r="AK228" i="1"/>
  <c r="AK224" i="1"/>
  <c r="AK216" i="1"/>
  <c r="AK204" i="1"/>
  <c r="AK200" i="1"/>
  <c r="AK253" i="1"/>
  <c r="AK245" i="1"/>
  <c r="AK237" i="1"/>
  <c r="AK229" i="1"/>
  <c r="AK225" i="1"/>
  <c r="AK217" i="1"/>
  <c r="AK205" i="1"/>
  <c r="AK201" i="1"/>
  <c r="AK197" i="1"/>
  <c r="AK193" i="1"/>
  <c r="AK189" i="1"/>
  <c r="AK185" i="1"/>
  <c r="AK181" i="1"/>
  <c r="AK177" i="1"/>
  <c r="AK173" i="1"/>
  <c r="AK169" i="1"/>
  <c r="AK165" i="1"/>
  <c r="AK161" i="1"/>
  <c r="AK157" i="1"/>
  <c r="AK149" i="1"/>
  <c r="AK196" i="1"/>
  <c r="AK180" i="1"/>
  <c r="AK164" i="1"/>
  <c r="AK143" i="1"/>
  <c r="AK139" i="1"/>
  <c r="AK135" i="1"/>
  <c r="AK131" i="1"/>
  <c r="AK127" i="1"/>
  <c r="AK123" i="1"/>
  <c r="AK107" i="1"/>
  <c r="AK103" i="1"/>
  <c r="AK95" i="1"/>
  <c r="AK91" i="1"/>
  <c r="AK87" i="1"/>
  <c r="AK83" i="1"/>
  <c r="AK79" i="1"/>
  <c r="AK75" i="1"/>
  <c r="AK71" i="1"/>
  <c r="AK67" i="1"/>
  <c r="AK63" i="1"/>
  <c r="AK59" i="1"/>
  <c r="AK58" i="1"/>
  <c r="AK57" i="1"/>
  <c r="AK56" i="1"/>
  <c r="AK55" i="1"/>
  <c r="AK54" i="1"/>
  <c r="AK53" i="1"/>
  <c r="AK52" i="1"/>
  <c r="AK51" i="1"/>
  <c r="AK50" i="1"/>
  <c r="AK49" i="1"/>
  <c r="AK48" i="1"/>
  <c r="AK47" i="1"/>
  <c r="AK46" i="1"/>
  <c r="AK45" i="1"/>
  <c r="AK44" i="1"/>
  <c r="AK43" i="1"/>
  <c r="AK42" i="1"/>
  <c r="AK41" i="1"/>
  <c r="AK40" i="1"/>
  <c r="AK39" i="1"/>
  <c r="AK38" i="1"/>
  <c r="AK37" i="1"/>
  <c r="AK36" i="1"/>
  <c r="AK35" i="1"/>
  <c r="AK34" i="1"/>
  <c r="AK33" i="1"/>
  <c r="AK32" i="1"/>
  <c r="AK31" i="1"/>
  <c r="AK30" i="1"/>
  <c r="AK27" i="1"/>
  <c r="AK26" i="1"/>
  <c r="AK25" i="1"/>
  <c r="AK24" i="1"/>
  <c r="AK23" i="1"/>
  <c r="AK22" i="1"/>
  <c r="AK21" i="1"/>
  <c r="AK20" i="1"/>
  <c r="AK19" i="1"/>
  <c r="AK18" i="1"/>
  <c r="AK17" i="1"/>
  <c r="AK16" i="1"/>
  <c r="AK15" i="1"/>
  <c r="AK14" i="1"/>
  <c r="AK13" i="1"/>
  <c r="AK12" i="1"/>
  <c r="AK11" i="1"/>
  <c r="AK10" i="1"/>
  <c r="AK184" i="1"/>
  <c r="AK168" i="1"/>
  <c r="AK152" i="1"/>
  <c r="AK144" i="1"/>
  <c r="AK140" i="1"/>
  <c r="AK136" i="1"/>
  <c r="AK128" i="1"/>
  <c r="AK124" i="1"/>
  <c r="AK108" i="1"/>
  <c r="AK104" i="1"/>
  <c r="AK96" i="1"/>
  <c r="AK92" i="1"/>
  <c r="AK88" i="1"/>
  <c r="AK84" i="1"/>
  <c r="AK80" i="1"/>
  <c r="AK76" i="1"/>
  <c r="AK72" i="1"/>
  <c r="AK68" i="1"/>
  <c r="AK64" i="1"/>
  <c r="AK60" i="1"/>
  <c r="AK77" i="1"/>
  <c r="AK69" i="1"/>
  <c r="AK61" i="1"/>
  <c r="AK188" i="1"/>
  <c r="AK172" i="1"/>
  <c r="AK156" i="1"/>
  <c r="AK145" i="1"/>
  <c r="AK141" i="1"/>
  <c r="AK137" i="1"/>
  <c r="AK133" i="1"/>
  <c r="AK129" i="1"/>
  <c r="AK125" i="1"/>
  <c r="AK105" i="1"/>
  <c r="AK101" i="1"/>
  <c r="AK93" i="1"/>
  <c r="AK89" i="1"/>
  <c r="AK85" i="1"/>
  <c r="AK81" i="1"/>
  <c r="AK73" i="1"/>
  <c r="AK65" i="1"/>
  <c r="AK192" i="1"/>
  <c r="AK176" i="1"/>
  <c r="AK160" i="1"/>
  <c r="AK146" i="1"/>
  <c r="AK142" i="1"/>
  <c r="AK138" i="1"/>
  <c r="AK134" i="1"/>
  <c r="AK130" i="1"/>
  <c r="AK126" i="1"/>
  <c r="AK106" i="1"/>
  <c r="AK102" i="1"/>
  <c r="AK94" i="1"/>
  <c r="AK90" i="1"/>
  <c r="AK86" i="1"/>
  <c r="AK82" i="1"/>
  <c r="AK78" i="1"/>
  <c r="AK74" i="1"/>
  <c r="AK70" i="1"/>
  <c r="AK66" i="1"/>
  <c r="AK62" i="1"/>
  <c r="I135" i="1"/>
  <c r="J135" i="1" s="1"/>
  <c r="I139" i="1"/>
  <c r="J139" i="1" s="1"/>
  <c r="I143" i="1"/>
  <c r="J143" i="1" s="1"/>
  <c r="I147" i="1"/>
  <c r="J147" i="1" s="1"/>
  <c r="H148" i="1"/>
  <c r="I148" i="1"/>
  <c r="H156" i="1"/>
  <c r="I156" i="1"/>
  <c r="J157" i="1"/>
  <c r="H172" i="1"/>
  <c r="I172" i="1"/>
  <c r="J173" i="1"/>
  <c r="H188" i="1"/>
  <c r="I188" i="1"/>
  <c r="J189" i="1"/>
  <c r="H152" i="1"/>
  <c r="I152" i="1"/>
  <c r="H168" i="1"/>
  <c r="I168" i="1"/>
  <c r="H184" i="1"/>
  <c r="I184" i="1"/>
  <c r="I61" i="1"/>
  <c r="J61" i="1" s="1"/>
  <c r="I65" i="1"/>
  <c r="J65" i="1" s="1"/>
  <c r="I69" i="1"/>
  <c r="J69" i="1" s="1"/>
  <c r="I73" i="1"/>
  <c r="J73" i="1" s="1"/>
  <c r="I77" i="1"/>
  <c r="J77" i="1" s="1"/>
  <c r="I81" i="1"/>
  <c r="J81" i="1" s="1"/>
  <c r="I85" i="1"/>
  <c r="J85" i="1" s="1"/>
  <c r="I89" i="1"/>
  <c r="J89" i="1" s="1"/>
  <c r="I93" i="1"/>
  <c r="J93" i="1" s="1"/>
  <c r="I97" i="1"/>
  <c r="J97" i="1" s="1"/>
  <c r="I101" i="1"/>
  <c r="J101" i="1" s="1"/>
  <c r="I105" i="1"/>
  <c r="J105" i="1" s="1"/>
  <c r="I109" i="1"/>
  <c r="J109" i="1" s="1"/>
  <c r="I113" i="1"/>
  <c r="J113" i="1" s="1"/>
  <c r="I117" i="1"/>
  <c r="J117" i="1" s="1"/>
  <c r="I121" i="1"/>
  <c r="J121" i="1" s="1"/>
  <c r="I125" i="1"/>
  <c r="J125" i="1" s="1"/>
  <c r="I129" i="1"/>
  <c r="J129" i="1" s="1"/>
  <c r="I133" i="1"/>
  <c r="J133" i="1" s="1"/>
  <c r="I137" i="1"/>
  <c r="J137" i="1" s="1"/>
  <c r="I141" i="1"/>
  <c r="J141" i="1" s="1"/>
  <c r="I145" i="1"/>
  <c r="J145" i="1" s="1"/>
  <c r="H164" i="1"/>
  <c r="I164" i="1"/>
  <c r="J165" i="1"/>
  <c r="H180" i="1"/>
  <c r="I180" i="1"/>
  <c r="J181" i="1"/>
  <c r="H196" i="1"/>
  <c r="I196" i="1"/>
  <c r="H160" i="1"/>
  <c r="I160" i="1"/>
  <c r="H176" i="1"/>
  <c r="I176" i="1"/>
  <c r="H192" i="1"/>
  <c r="I192" i="1"/>
  <c r="I150" i="1"/>
  <c r="J150" i="1" s="1"/>
  <c r="I154" i="1"/>
  <c r="J154" i="1" s="1"/>
  <c r="I158" i="1"/>
  <c r="J158" i="1" s="1"/>
  <c r="I162" i="1"/>
  <c r="J162" i="1" s="1"/>
  <c r="I166" i="1"/>
  <c r="J166" i="1" s="1"/>
  <c r="I170" i="1"/>
  <c r="J170" i="1" s="1"/>
  <c r="I174" i="1"/>
  <c r="J174" i="1" s="1"/>
  <c r="I178" i="1"/>
  <c r="J178" i="1" s="1"/>
  <c r="I182" i="1"/>
  <c r="J182" i="1" s="1"/>
  <c r="I186" i="1"/>
  <c r="J186" i="1" s="1"/>
  <c r="I190" i="1"/>
  <c r="J190" i="1" s="1"/>
  <c r="I194" i="1"/>
  <c r="J194" i="1" s="1"/>
  <c r="I198" i="1"/>
  <c r="J198" i="1" s="1"/>
  <c r="I202" i="1"/>
  <c r="J202" i="1" s="1"/>
  <c r="I206" i="1"/>
  <c r="J206" i="1" s="1"/>
  <c r="I210" i="1"/>
  <c r="J210" i="1" s="1"/>
  <c r="I214" i="1"/>
  <c r="J214" i="1" s="1"/>
  <c r="I218" i="1"/>
  <c r="J218" i="1" s="1"/>
  <c r="I222" i="1"/>
  <c r="J222" i="1" s="1"/>
  <c r="I226" i="1"/>
  <c r="J226" i="1" s="1"/>
  <c r="I230" i="1"/>
  <c r="J230" i="1" s="1"/>
  <c r="I234" i="1"/>
  <c r="J234" i="1" s="1"/>
  <c r="I238" i="1"/>
  <c r="J238" i="1" s="1"/>
  <c r="I248" i="1"/>
  <c r="J248" i="1" s="1"/>
  <c r="I256" i="1"/>
  <c r="J256" i="1" s="1"/>
  <c r="H271" i="1"/>
  <c r="I271" i="1"/>
  <c r="H287" i="1"/>
  <c r="I287" i="1"/>
  <c r="H243" i="1"/>
  <c r="I243" i="1"/>
  <c r="H251" i="1"/>
  <c r="I251" i="1"/>
  <c r="H275" i="1"/>
  <c r="I275" i="1"/>
  <c r="I200" i="1"/>
  <c r="J200" i="1" s="1"/>
  <c r="I204" i="1"/>
  <c r="J204" i="1" s="1"/>
  <c r="I208" i="1"/>
  <c r="J208" i="1" s="1"/>
  <c r="I212" i="1"/>
  <c r="J212" i="1" s="1"/>
  <c r="I216" i="1"/>
  <c r="J216" i="1" s="1"/>
  <c r="I220" i="1"/>
  <c r="J220" i="1" s="1"/>
  <c r="I224" i="1"/>
  <c r="J224" i="1" s="1"/>
  <c r="I228" i="1"/>
  <c r="J228" i="1" s="1"/>
  <c r="I232" i="1"/>
  <c r="J232" i="1" s="1"/>
  <c r="I236" i="1"/>
  <c r="J236" i="1" s="1"/>
  <c r="I240" i="1"/>
  <c r="J240" i="1" s="1"/>
  <c r="I244" i="1"/>
  <c r="J244" i="1" s="1"/>
  <c r="I252" i="1"/>
  <c r="J252" i="1" s="1"/>
  <c r="H255" i="1"/>
  <c r="I255" i="1"/>
  <c r="H263" i="1"/>
  <c r="I263" i="1"/>
  <c r="J264" i="1"/>
  <c r="H279" i="1"/>
  <c r="I279" i="1"/>
  <c r="J280" i="1"/>
  <c r="I245" i="1"/>
  <c r="J245" i="1" s="1"/>
  <c r="H247" i="1"/>
  <c r="I247" i="1"/>
  <c r="I253" i="1"/>
  <c r="J253" i="1" s="1"/>
  <c r="H259" i="1"/>
  <c r="I259" i="1"/>
  <c r="H267" i="1"/>
  <c r="I267" i="1"/>
  <c r="J268" i="1"/>
  <c r="H283" i="1"/>
  <c r="I283" i="1"/>
  <c r="J284" i="1"/>
  <c r="I289" i="1"/>
  <c r="J289" i="1" s="1"/>
  <c r="AK506" i="1"/>
  <c r="I394" i="1"/>
  <c r="H394" i="1"/>
  <c r="H375" i="1"/>
  <c r="I375" i="1"/>
  <c r="H379" i="1"/>
  <c r="I379" i="1"/>
  <c r="I376" i="1"/>
  <c r="J376" i="1" s="1"/>
  <c r="I428" i="1"/>
  <c r="H428" i="1"/>
  <c r="H382" i="1"/>
  <c r="J382" i="1" s="1"/>
  <c r="H392" i="1"/>
  <c r="J392" i="1" s="1"/>
  <c r="H402" i="1"/>
  <c r="J402" i="1" s="1"/>
  <c r="I417" i="1"/>
  <c r="H417" i="1"/>
  <c r="I425" i="1"/>
  <c r="H425" i="1"/>
  <c r="I441" i="1"/>
  <c r="H441" i="1"/>
  <c r="H380" i="1"/>
  <c r="J380" i="1" s="1"/>
  <c r="H388" i="1"/>
  <c r="J388" i="1" s="1"/>
  <c r="H406" i="1"/>
  <c r="J406" i="1" s="1"/>
  <c r="H423" i="1"/>
  <c r="J423" i="1" s="1"/>
  <c r="I432" i="1"/>
  <c r="H432" i="1"/>
  <c r="I437" i="1"/>
  <c r="H437" i="1"/>
  <c r="I449" i="1"/>
  <c r="H449" i="1"/>
  <c r="I451" i="1"/>
  <c r="H451" i="1"/>
  <c r="I453" i="1"/>
  <c r="H453" i="1"/>
  <c r="I455" i="1"/>
  <c r="H455" i="1"/>
  <c r="I457" i="1"/>
  <c r="H457" i="1"/>
  <c r="I459" i="1"/>
  <c r="H459" i="1"/>
  <c r="I429" i="1"/>
  <c r="H429" i="1"/>
  <c r="H390" i="1"/>
  <c r="J390" i="1" s="1"/>
  <c r="H400" i="1"/>
  <c r="J400" i="1" s="1"/>
  <c r="H410" i="1"/>
  <c r="J410" i="1" s="1"/>
  <c r="H414" i="1"/>
  <c r="J414" i="1" s="1"/>
  <c r="H421" i="1"/>
  <c r="J421" i="1" s="1"/>
  <c r="I433" i="1"/>
  <c r="H433" i="1"/>
  <c r="I445" i="1"/>
  <c r="H445" i="1"/>
  <c r="I464" i="1"/>
  <c r="H464" i="1"/>
  <c r="I465" i="1"/>
  <c r="H465" i="1"/>
  <c r="J474" i="1"/>
  <c r="H461" i="1"/>
  <c r="J461" i="1" s="1"/>
  <c r="H463" i="1"/>
  <c r="J463" i="1" s="1"/>
  <c r="H476" i="1"/>
  <c r="J476" i="1" s="1"/>
  <c r="I498" i="1"/>
  <c r="H498" i="1"/>
  <c r="I514" i="1"/>
  <c r="H514" i="1"/>
  <c r="H484" i="1"/>
  <c r="J484" i="1" s="1"/>
  <c r="H480" i="1"/>
  <c r="J480" i="1" s="1"/>
  <c r="J482" i="1"/>
  <c r="I490" i="1"/>
  <c r="H490" i="1"/>
  <c r="I506" i="1"/>
  <c r="H506" i="1"/>
  <c r="J488" i="1"/>
  <c r="J518" i="1"/>
  <c r="J516" i="1"/>
  <c r="H492" i="1"/>
  <c r="J492" i="1" s="1"/>
  <c r="H500" i="1"/>
  <c r="J500" i="1" s="1"/>
  <c r="H508" i="1"/>
  <c r="J508" i="1" s="1"/>
  <c r="I542" i="1"/>
  <c r="H542" i="1"/>
  <c r="I544" i="1"/>
  <c r="H544" i="1"/>
  <c r="I546" i="1"/>
  <c r="H546" i="1"/>
  <c r="I543" i="1"/>
  <c r="H543" i="1"/>
  <c r="I545" i="1"/>
  <c r="H545" i="1"/>
  <c r="I547" i="1"/>
  <c r="H547" i="1"/>
  <c r="H549" i="1"/>
  <c r="J549" i="1" s="1"/>
  <c r="I541" i="1"/>
  <c r="H541" i="1"/>
  <c r="H568" i="1"/>
  <c r="I568" i="1"/>
  <c r="H553" i="1"/>
  <c r="I553" i="1"/>
  <c r="I564" i="1"/>
  <c r="H564" i="1"/>
  <c r="I570" i="1"/>
  <c r="H570" i="1"/>
  <c r="J572" i="1"/>
  <c r="I554" i="1"/>
  <c r="J554" i="1" s="1"/>
  <c r="I556" i="1"/>
  <c r="H556" i="1"/>
  <c r="H562" i="1"/>
  <c r="J562" i="1" s="1"/>
  <c r="I559" i="1"/>
  <c r="J559" i="1" s="1"/>
  <c r="H565" i="1"/>
  <c r="J565" i="1" s="1"/>
  <c r="I567" i="1"/>
  <c r="J567" i="1" s="1"/>
  <c r="I569" i="1"/>
  <c r="H569" i="1"/>
  <c r="J573" i="1"/>
  <c r="H571" i="1"/>
  <c r="J571" i="1" s="1"/>
  <c r="J543" i="1" l="1"/>
  <c r="J490" i="1"/>
  <c r="J156" i="1"/>
  <c r="J251" i="1"/>
  <c r="J196" i="1"/>
  <c r="J445" i="1"/>
  <c r="J287" i="1"/>
  <c r="J556" i="1"/>
  <c r="J514" i="1"/>
  <c r="J545" i="1"/>
  <c r="J283" i="1"/>
  <c r="J275" i="1"/>
  <c r="J192" i="1"/>
  <c r="J498" i="1"/>
  <c r="J188" i="1"/>
  <c r="J164" i="1"/>
  <c r="J547" i="1"/>
  <c r="J464" i="1"/>
  <c r="J459" i="1"/>
  <c r="J455" i="1"/>
  <c r="J451" i="1"/>
  <c r="J425" i="1"/>
  <c r="J394" i="1"/>
  <c r="J255" i="1"/>
  <c r="J180" i="1"/>
  <c r="J168" i="1"/>
  <c r="J172" i="1"/>
  <c r="J568" i="1"/>
  <c r="J541" i="1"/>
  <c r="J506" i="1"/>
  <c r="J457" i="1"/>
  <c r="J453" i="1"/>
  <c r="J449" i="1"/>
  <c r="J441" i="1"/>
  <c r="J428" i="1"/>
  <c r="J375" i="1"/>
  <c r="J267" i="1"/>
  <c r="J263" i="1"/>
  <c r="J184" i="1"/>
  <c r="H517" i="1"/>
  <c r="I517" i="1"/>
  <c r="H509" i="1"/>
  <c r="I509" i="1"/>
  <c r="H493" i="1"/>
  <c r="I493" i="1"/>
  <c r="H487" i="1"/>
  <c r="I487" i="1"/>
  <c r="H495" i="1"/>
  <c r="I495" i="1"/>
  <c r="H483" i="1"/>
  <c r="I483" i="1"/>
  <c r="I387" i="1"/>
  <c r="H387" i="1"/>
  <c r="I450" i="1"/>
  <c r="H450" i="1"/>
  <c r="I404" i="1"/>
  <c r="H404" i="1"/>
  <c r="I550" i="1"/>
  <c r="H550" i="1"/>
  <c r="I534" i="1"/>
  <c r="H534" i="1"/>
  <c r="J569" i="1"/>
  <c r="J570" i="1"/>
  <c r="I548" i="1"/>
  <c r="H548" i="1"/>
  <c r="I539" i="1"/>
  <c r="H539" i="1"/>
  <c r="I530" i="1"/>
  <c r="H530" i="1"/>
  <c r="J546" i="1"/>
  <c r="J542" i="1"/>
  <c r="I533" i="1"/>
  <c r="H533" i="1"/>
  <c r="I525" i="1"/>
  <c r="H525" i="1"/>
  <c r="H505" i="1"/>
  <c r="I505" i="1"/>
  <c r="H503" i="1"/>
  <c r="I503" i="1"/>
  <c r="H491" i="1"/>
  <c r="I491" i="1"/>
  <c r="H473" i="1"/>
  <c r="I473" i="1"/>
  <c r="H469" i="1"/>
  <c r="I469" i="1"/>
  <c r="I477" i="1"/>
  <c r="H477" i="1"/>
  <c r="J465" i="1"/>
  <c r="I434" i="1"/>
  <c r="H434" i="1"/>
  <c r="I413" i="1"/>
  <c r="H413" i="1"/>
  <c r="I407" i="1"/>
  <c r="H407" i="1"/>
  <c r="I399" i="1"/>
  <c r="H399" i="1"/>
  <c r="J399" i="1" s="1"/>
  <c r="I391" i="1"/>
  <c r="H391" i="1"/>
  <c r="J433" i="1"/>
  <c r="I424" i="1"/>
  <c r="H424" i="1"/>
  <c r="I412" i="1"/>
  <c r="H412" i="1"/>
  <c r="I398" i="1"/>
  <c r="H398" i="1"/>
  <c r="I389" i="1"/>
  <c r="H389" i="1"/>
  <c r="I440" i="1"/>
  <c r="H440" i="1"/>
  <c r="I416" i="1"/>
  <c r="H416" i="1"/>
  <c r="I395" i="1"/>
  <c r="H395" i="1"/>
  <c r="I385" i="1"/>
  <c r="H385" i="1"/>
  <c r="I396" i="1"/>
  <c r="H396" i="1"/>
  <c r="I381" i="1"/>
  <c r="H381" i="1"/>
  <c r="H374" i="1"/>
  <c r="I374" i="1"/>
  <c r="I370" i="1"/>
  <c r="H370" i="1"/>
  <c r="I366" i="1"/>
  <c r="H366" i="1"/>
  <c r="I362" i="1"/>
  <c r="H362" i="1"/>
  <c r="I358" i="1"/>
  <c r="H358" i="1"/>
  <c r="I354" i="1"/>
  <c r="H354" i="1"/>
  <c r="I350" i="1"/>
  <c r="H350" i="1"/>
  <c r="I346" i="1"/>
  <c r="H346" i="1"/>
  <c r="I342" i="1"/>
  <c r="H342" i="1"/>
  <c r="I338" i="1"/>
  <c r="H338" i="1"/>
  <c r="I60" i="1"/>
  <c r="H60" i="1"/>
  <c r="I56" i="1"/>
  <c r="H56" i="1"/>
  <c r="I52" i="1"/>
  <c r="H52" i="1"/>
  <c r="I48" i="1"/>
  <c r="H48" i="1"/>
  <c r="I44" i="1"/>
  <c r="H44" i="1"/>
  <c r="I40" i="1"/>
  <c r="H40" i="1"/>
  <c r="I36" i="1"/>
  <c r="H36" i="1"/>
  <c r="I32" i="1"/>
  <c r="H32" i="1"/>
  <c r="I28" i="1"/>
  <c r="H28" i="1"/>
  <c r="I24" i="1"/>
  <c r="H24" i="1"/>
  <c r="I20" i="1"/>
  <c r="H20" i="1"/>
  <c r="H16" i="1"/>
  <c r="I16" i="1"/>
  <c r="H12" i="1"/>
  <c r="I12" i="1"/>
  <c r="M521" i="1"/>
  <c r="AK122" i="1"/>
  <c r="AK97" i="1"/>
  <c r="AK113" i="1"/>
  <c r="AK112" i="1"/>
  <c r="AK29" i="1"/>
  <c r="AK99" i="1"/>
  <c r="AK115" i="1"/>
  <c r="AK153" i="1"/>
  <c r="AK233" i="1"/>
  <c r="AK267" i="1"/>
  <c r="AK295" i="1"/>
  <c r="AK259" i="1"/>
  <c r="AK305" i="1"/>
  <c r="AK210" i="1"/>
  <c r="AK243" i="1"/>
  <c r="AK256" i="1"/>
  <c r="AK299" i="1"/>
  <c r="AK265" i="1"/>
  <c r="AK281" i="1"/>
  <c r="AK294" i="1"/>
  <c r="AK302" i="1"/>
  <c r="AK310" i="1"/>
  <c r="AK318" i="1"/>
  <c r="AK326" i="1"/>
  <c r="AK334" i="1"/>
  <c r="AK260" i="1"/>
  <c r="AK276" i="1"/>
  <c r="AK392" i="1"/>
  <c r="AK315" i="1"/>
  <c r="AK323" i="1"/>
  <c r="AK331" i="1"/>
  <c r="AK258" i="1"/>
  <c r="AK274" i="1"/>
  <c r="AK337" i="1"/>
  <c r="AK341" i="1"/>
  <c r="AK345" i="1"/>
  <c r="AK349" i="1"/>
  <c r="AK353" i="1"/>
  <c r="AK357" i="1"/>
  <c r="AK361" i="1"/>
  <c r="AK365" i="1"/>
  <c r="AK369" i="1"/>
  <c r="AK373" i="1"/>
  <c r="AK408" i="1"/>
  <c r="AK380" i="1"/>
  <c r="AK429" i="1"/>
  <c r="AK424" i="1"/>
  <c r="AK374" i="1"/>
  <c r="AK406" i="1"/>
  <c r="AK432" i="1"/>
  <c r="AK464" i="1"/>
  <c r="AK404" i="1"/>
  <c r="AK431" i="1"/>
  <c r="AK447" i="1"/>
  <c r="AK455" i="1"/>
  <c r="AK445" i="1"/>
  <c r="AK448" i="1"/>
  <c r="AK456" i="1"/>
  <c r="AK476" i="1"/>
  <c r="AK385" i="1"/>
  <c r="AK393" i="1"/>
  <c r="AK401" i="1"/>
  <c r="AK409" i="1"/>
  <c r="AK478" i="1"/>
  <c r="AK419" i="1"/>
  <c r="AK467" i="1"/>
  <c r="AK471" i="1"/>
  <c r="AK475" i="1"/>
  <c r="AK487" i="1"/>
  <c r="AK491" i="1"/>
  <c r="I526" i="1"/>
  <c r="H526" i="1"/>
  <c r="U525" i="1"/>
  <c r="D525" i="1" s="1"/>
  <c r="M525" i="1"/>
  <c r="U521" i="1"/>
  <c r="D521" i="1" s="1"/>
  <c r="U503" i="1"/>
  <c r="D503" i="1" s="1"/>
  <c r="H507" i="1"/>
  <c r="I507" i="1"/>
  <c r="M475" i="1"/>
  <c r="U475" i="1"/>
  <c r="D475" i="1" s="1"/>
  <c r="I460" i="1"/>
  <c r="H460" i="1"/>
  <c r="I462" i="1"/>
  <c r="H462" i="1"/>
  <c r="I403" i="1"/>
  <c r="H403" i="1"/>
  <c r="I393" i="1"/>
  <c r="H393" i="1"/>
  <c r="M386" i="1"/>
  <c r="I454" i="1"/>
  <c r="H454" i="1"/>
  <c r="M389" i="1"/>
  <c r="M440" i="1"/>
  <c r="U440" i="1"/>
  <c r="D440" i="1" s="1"/>
  <c r="U432" i="1"/>
  <c r="D432" i="1" s="1"/>
  <c r="U421" i="1"/>
  <c r="D421" i="1" s="1"/>
  <c r="M421" i="1"/>
  <c r="I418" i="1"/>
  <c r="H418" i="1"/>
  <c r="I415" i="1"/>
  <c r="H415" i="1"/>
  <c r="U395" i="1"/>
  <c r="D395" i="1" s="1"/>
  <c r="U385" i="1"/>
  <c r="D385" i="1" s="1"/>
  <c r="M385" i="1"/>
  <c r="U336" i="1"/>
  <c r="D336" i="1" s="1"/>
  <c r="I334" i="1"/>
  <c r="H334" i="1"/>
  <c r="M332" i="1"/>
  <c r="U332" i="1"/>
  <c r="D332" i="1" s="1"/>
  <c r="I330" i="1"/>
  <c r="H330" i="1"/>
  <c r="M328" i="1"/>
  <c r="U328" i="1"/>
  <c r="D328" i="1" s="1"/>
  <c r="I326" i="1"/>
  <c r="H326" i="1"/>
  <c r="M324" i="1"/>
  <c r="U324" i="1"/>
  <c r="D324" i="1" s="1"/>
  <c r="I322" i="1"/>
  <c r="H322" i="1"/>
  <c r="M320" i="1"/>
  <c r="U320" i="1"/>
  <c r="D320" i="1" s="1"/>
  <c r="I318" i="1"/>
  <c r="H318" i="1"/>
  <c r="M316" i="1"/>
  <c r="U316" i="1"/>
  <c r="D316" i="1" s="1"/>
  <c r="I314" i="1"/>
  <c r="H314" i="1"/>
  <c r="M312" i="1"/>
  <c r="U312" i="1"/>
  <c r="D312" i="1" s="1"/>
  <c r="I310" i="1"/>
  <c r="H310" i="1"/>
  <c r="M308" i="1"/>
  <c r="U308" i="1"/>
  <c r="D308" i="1" s="1"/>
  <c r="H306" i="1"/>
  <c r="I306" i="1"/>
  <c r="M304" i="1"/>
  <c r="U304" i="1"/>
  <c r="D304" i="1" s="1"/>
  <c r="H302" i="1"/>
  <c r="I302" i="1"/>
  <c r="M300" i="1"/>
  <c r="U300" i="1"/>
  <c r="D300" i="1" s="1"/>
  <c r="H298" i="1"/>
  <c r="I298" i="1"/>
  <c r="M296" i="1"/>
  <c r="U296" i="1"/>
  <c r="D296" i="1" s="1"/>
  <c r="H294" i="1"/>
  <c r="I294" i="1"/>
  <c r="M292" i="1"/>
  <c r="U292" i="1"/>
  <c r="D292" i="1" s="1"/>
  <c r="H290" i="1"/>
  <c r="I290" i="1"/>
  <c r="U381" i="1"/>
  <c r="D381" i="1" s="1"/>
  <c r="M381" i="1"/>
  <c r="U374" i="1"/>
  <c r="D374" i="1" s="1"/>
  <c r="M373" i="1"/>
  <c r="U373" i="1"/>
  <c r="D373" i="1" s="1"/>
  <c r="I371" i="1"/>
  <c r="H371" i="1"/>
  <c r="M369" i="1"/>
  <c r="U369" i="1"/>
  <c r="D369" i="1" s="1"/>
  <c r="I367" i="1"/>
  <c r="H367" i="1"/>
  <c r="M365" i="1"/>
  <c r="U365" i="1"/>
  <c r="D365" i="1" s="1"/>
  <c r="I363" i="1"/>
  <c r="H363" i="1"/>
  <c r="M361" i="1"/>
  <c r="U361" i="1"/>
  <c r="D361" i="1" s="1"/>
  <c r="I359" i="1"/>
  <c r="H359" i="1"/>
  <c r="M357" i="1"/>
  <c r="U357" i="1"/>
  <c r="D357" i="1" s="1"/>
  <c r="I355" i="1"/>
  <c r="H355" i="1"/>
  <c r="M353" i="1"/>
  <c r="U353" i="1"/>
  <c r="D353" i="1" s="1"/>
  <c r="I351" i="1"/>
  <c r="H351" i="1"/>
  <c r="M349" i="1"/>
  <c r="U349" i="1"/>
  <c r="D349" i="1" s="1"/>
  <c r="I347" i="1"/>
  <c r="H347" i="1"/>
  <c r="M345" i="1"/>
  <c r="U345" i="1"/>
  <c r="D345" i="1" s="1"/>
  <c r="I343" i="1"/>
  <c r="H343" i="1"/>
  <c r="M341" i="1"/>
  <c r="U341" i="1"/>
  <c r="D341" i="1" s="1"/>
  <c r="I339" i="1"/>
  <c r="H339" i="1"/>
  <c r="M337" i="1"/>
  <c r="U337" i="1"/>
  <c r="D337" i="1" s="1"/>
  <c r="M335" i="1"/>
  <c r="M333" i="1"/>
  <c r="U333" i="1"/>
  <c r="D333" i="1" s="1"/>
  <c r="M331" i="1"/>
  <c r="U331" i="1"/>
  <c r="D331" i="1" s="1"/>
  <c r="M329" i="1"/>
  <c r="U329" i="1"/>
  <c r="D329" i="1" s="1"/>
  <c r="M327" i="1"/>
  <c r="M325" i="1"/>
  <c r="U325" i="1"/>
  <c r="D325" i="1" s="1"/>
  <c r="M323" i="1"/>
  <c r="U323" i="1"/>
  <c r="D323" i="1" s="1"/>
  <c r="M321" i="1"/>
  <c r="U321" i="1"/>
  <c r="D321" i="1" s="1"/>
  <c r="M319" i="1"/>
  <c r="M317" i="1"/>
  <c r="U317" i="1"/>
  <c r="D317" i="1" s="1"/>
  <c r="M315" i="1"/>
  <c r="U315" i="1"/>
  <c r="D315" i="1" s="1"/>
  <c r="M313" i="1"/>
  <c r="U313" i="1"/>
  <c r="D313" i="1" s="1"/>
  <c r="M311" i="1"/>
  <c r="M309" i="1"/>
  <c r="U309" i="1"/>
  <c r="D309" i="1" s="1"/>
  <c r="M307" i="1"/>
  <c r="U307" i="1"/>
  <c r="D307" i="1" s="1"/>
  <c r="M305" i="1"/>
  <c r="U305" i="1"/>
  <c r="D305" i="1" s="1"/>
  <c r="M303" i="1"/>
  <c r="M301" i="1"/>
  <c r="U301" i="1"/>
  <c r="D301" i="1" s="1"/>
  <c r="M299" i="1"/>
  <c r="U299" i="1"/>
  <c r="D299" i="1" s="1"/>
  <c r="M297" i="1"/>
  <c r="U297" i="1"/>
  <c r="D297" i="1" s="1"/>
  <c r="M295" i="1"/>
  <c r="M293" i="1"/>
  <c r="U293" i="1"/>
  <c r="D293" i="1" s="1"/>
  <c r="M291" i="1"/>
  <c r="U291" i="1"/>
  <c r="D291" i="1" s="1"/>
  <c r="M59" i="1"/>
  <c r="U59" i="1"/>
  <c r="D59" i="1" s="1"/>
  <c r="I57" i="1"/>
  <c r="H57" i="1"/>
  <c r="M55" i="1"/>
  <c r="U55" i="1"/>
  <c r="D55" i="1" s="1"/>
  <c r="I53" i="1"/>
  <c r="H53" i="1"/>
  <c r="M51" i="1"/>
  <c r="U51" i="1"/>
  <c r="D51" i="1" s="1"/>
  <c r="I49" i="1"/>
  <c r="H49" i="1"/>
  <c r="M47" i="1"/>
  <c r="U47" i="1"/>
  <c r="D47" i="1" s="1"/>
  <c r="I45" i="1"/>
  <c r="H45" i="1"/>
  <c r="M43" i="1"/>
  <c r="U43" i="1"/>
  <c r="D43" i="1" s="1"/>
  <c r="I41" i="1"/>
  <c r="H41" i="1"/>
  <c r="M39" i="1"/>
  <c r="U39" i="1"/>
  <c r="D39" i="1" s="1"/>
  <c r="I37" i="1"/>
  <c r="H37" i="1"/>
  <c r="M35" i="1"/>
  <c r="U35" i="1"/>
  <c r="D35" i="1" s="1"/>
  <c r="I33" i="1"/>
  <c r="H33" i="1"/>
  <c r="M31" i="1"/>
  <c r="U31" i="1"/>
  <c r="D31" i="1" s="1"/>
  <c r="I29" i="1"/>
  <c r="H29" i="1"/>
  <c r="M27" i="1"/>
  <c r="U27" i="1"/>
  <c r="D27" i="1" s="1"/>
  <c r="H25" i="1"/>
  <c r="I25" i="1"/>
  <c r="M23" i="1"/>
  <c r="U23" i="1"/>
  <c r="D23" i="1" s="1"/>
  <c r="I21" i="1"/>
  <c r="H21" i="1"/>
  <c r="M19" i="1"/>
  <c r="U19" i="1"/>
  <c r="D19" i="1" s="1"/>
  <c r="H17" i="1"/>
  <c r="I17" i="1"/>
  <c r="M15" i="1"/>
  <c r="U15" i="1"/>
  <c r="D15" i="1" s="1"/>
  <c r="H13" i="1"/>
  <c r="I13" i="1"/>
  <c r="M11" i="1"/>
  <c r="U11" i="1"/>
  <c r="D11" i="1" s="1"/>
  <c r="AK110" i="1"/>
  <c r="AK117" i="1"/>
  <c r="AK100" i="1"/>
  <c r="AK116" i="1"/>
  <c r="AK132" i="1"/>
  <c r="AK148" i="1"/>
  <c r="AK119" i="1"/>
  <c r="AK221" i="1"/>
  <c r="AK283" i="1"/>
  <c r="AK220" i="1"/>
  <c r="AK236" i="1"/>
  <c r="AK303" i="1"/>
  <c r="AK159" i="1"/>
  <c r="AK207" i="1"/>
  <c r="AK275" i="1"/>
  <c r="AK182" i="1"/>
  <c r="AK244" i="1"/>
  <c r="AK263" i="1"/>
  <c r="AK307" i="1"/>
  <c r="AK269" i="1"/>
  <c r="AK285" i="1"/>
  <c r="AK296" i="1"/>
  <c r="AK304" i="1"/>
  <c r="AK312" i="1"/>
  <c r="AK320" i="1"/>
  <c r="AK328" i="1"/>
  <c r="AK336" i="1"/>
  <c r="AK264" i="1"/>
  <c r="AK280" i="1"/>
  <c r="AK309" i="1"/>
  <c r="AK317" i="1"/>
  <c r="AK325" i="1"/>
  <c r="AK333" i="1"/>
  <c r="AK262" i="1"/>
  <c r="AK278" i="1"/>
  <c r="AK338" i="1"/>
  <c r="AK342" i="1"/>
  <c r="AK346" i="1"/>
  <c r="AK350" i="1"/>
  <c r="AK354" i="1"/>
  <c r="AK358" i="1"/>
  <c r="AK362" i="1"/>
  <c r="AK366" i="1"/>
  <c r="AK370" i="1"/>
  <c r="AK377" i="1"/>
  <c r="AK422" i="1"/>
  <c r="AK390" i="1"/>
  <c r="AK446" i="1"/>
  <c r="AK426" i="1"/>
  <c r="AK378" i="1"/>
  <c r="AK430" i="1"/>
  <c r="AK436" i="1"/>
  <c r="AK465" i="1"/>
  <c r="AK414" i="1"/>
  <c r="AK435" i="1"/>
  <c r="AK449" i="1"/>
  <c r="AK457" i="1"/>
  <c r="AK463" i="1"/>
  <c r="AK450" i="1"/>
  <c r="AK458" i="1"/>
  <c r="AK379" i="1"/>
  <c r="AK387" i="1"/>
  <c r="AK395" i="1"/>
  <c r="AK403" i="1"/>
  <c r="AK411" i="1"/>
  <c r="AK416" i="1"/>
  <c r="AK420" i="1"/>
  <c r="AK468" i="1"/>
  <c r="AK472" i="1"/>
  <c r="AK477" i="1"/>
  <c r="AK480" i="1"/>
  <c r="AK496" i="1"/>
  <c r="AK547" i="1"/>
  <c r="H558" i="1"/>
  <c r="I558" i="1"/>
  <c r="M560" i="1"/>
  <c r="U560" i="1"/>
  <c r="D560" i="1" s="1"/>
  <c r="U548" i="1"/>
  <c r="D548" i="1" s="1"/>
  <c r="M548" i="1"/>
  <c r="I538" i="1"/>
  <c r="H538" i="1"/>
  <c r="U530" i="1"/>
  <c r="D530" i="1" s="1"/>
  <c r="M530" i="1"/>
  <c r="I532" i="1"/>
  <c r="H532" i="1"/>
  <c r="U533" i="1"/>
  <c r="D533" i="1" s="1"/>
  <c r="M533" i="1"/>
  <c r="U471" i="1"/>
  <c r="D471" i="1" s="1"/>
  <c r="M467" i="1"/>
  <c r="U467" i="1"/>
  <c r="D467" i="1" s="1"/>
  <c r="I438" i="1"/>
  <c r="H438" i="1"/>
  <c r="U413" i="1"/>
  <c r="D413" i="1" s="1"/>
  <c r="M413" i="1"/>
  <c r="I456" i="1"/>
  <c r="H456" i="1"/>
  <c r="I452" i="1"/>
  <c r="H452" i="1"/>
  <c r="I448" i="1"/>
  <c r="H448" i="1"/>
  <c r="I409" i="1"/>
  <c r="H409" i="1"/>
  <c r="I561" i="1"/>
  <c r="H561" i="1"/>
  <c r="I560" i="1"/>
  <c r="H560" i="1"/>
  <c r="U552" i="1"/>
  <c r="D552" i="1" s="1"/>
  <c r="M552" i="1"/>
  <c r="J564" i="1"/>
  <c r="I557" i="1"/>
  <c r="H557" i="1"/>
  <c r="J553" i="1"/>
  <c r="U538" i="1"/>
  <c r="D538" i="1" s="1"/>
  <c r="M538" i="1"/>
  <c r="J544" i="1"/>
  <c r="I537" i="1"/>
  <c r="H537" i="1"/>
  <c r="U540" i="1"/>
  <c r="D540" i="1" s="1"/>
  <c r="M540" i="1"/>
  <c r="I535" i="1"/>
  <c r="H535" i="1"/>
  <c r="I531" i="1"/>
  <c r="H531" i="1"/>
  <c r="U536" i="1"/>
  <c r="D536" i="1" s="1"/>
  <c r="M536" i="1"/>
  <c r="U532" i="1"/>
  <c r="D532" i="1" s="1"/>
  <c r="M517" i="1"/>
  <c r="U517" i="1"/>
  <c r="D517" i="1" s="1"/>
  <c r="M513" i="1"/>
  <c r="U513" i="1"/>
  <c r="D513" i="1" s="1"/>
  <c r="H489" i="1"/>
  <c r="I489" i="1"/>
  <c r="I521" i="1"/>
  <c r="H521" i="1"/>
  <c r="M509" i="1"/>
  <c r="U509" i="1"/>
  <c r="D509" i="1" s="1"/>
  <c r="M493" i="1"/>
  <c r="U493" i="1"/>
  <c r="D493" i="1" s="1"/>
  <c r="M487" i="1"/>
  <c r="U487" i="1"/>
  <c r="D487" i="1" s="1"/>
  <c r="H519" i="1"/>
  <c r="I519" i="1"/>
  <c r="M495" i="1"/>
  <c r="U495" i="1"/>
  <c r="D495" i="1" s="1"/>
  <c r="M507" i="1"/>
  <c r="U507" i="1"/>
  <c r="D507" i="1" s="1"/>
  <c r="H475" i="1"/>
  <c r="I475" i="1"/>
  <c r="K474" i="1"/>
  <c r="H471" i="1"/>
  <c r="I471" i="1"/>
  <c r="H467" i="1"/>
  <c r="I467" i="1"/>
  <c r="M379" i="1"/>
  <c r="U379" i="1"/>
  <c r="D379" i="1" s="1"/>
  <c r="H499" i="1"/>
  <c r="I499" i="1"/>
  <c r="U483" i="1"/>
  <c r="D483" i="1" s="1"/>
  <c r="H466" i="1"/>
  <c r="I466" i="1"/>
  <c r="I442" i="1"/>
  <c r="H442" i="1"/>
  <c r="I426" i="1"/>
  <c r="H426" i="1"/>
  <c r="U422" i="1"/>
  <c r="D422" i="1" s="1"/>
  <c r="U419" i="1"/>
  <c r="D419" i="1" s="1"/>
  <c r="M419" i="1"/>
  <c r="M442" i="1"/>
  <c r="U442" i="1"/>
  <c r="D442" i="1" s="1"/>
  <c r="M434" i="1"/>
  <c r="U434" i="1"/>
  <c r="D434" i="1" s="1"/>
  <c r="U426" i="1"/>
  <c r="D426" i="1" s="1"/>
  <c r="I444" i="1"/>
  <c r="H444" i="1"/>
  <c r="U403" i="1"/>
  <c r="D403" i="1" s="1"/>
  <c r="M403" i="1"/>
  <c r="U393" i="1"/>
  <c r="D393" i="1" s="1"/>
  <c r="M393" i="1"/>
  <c r="U387" i="1"/>
  <c r="D387" i="1" s="1"/>
  <c r="J429" i="1"/>
  <c r="J437" i="1"/>
  <c r="J432" i="1"/>
  <c r="M409" i="1"/>
  <c r="U409" i="1"/>
  <c r="D409" i="1" s="1"/>
  <c r="I383" i="1"/>
  <c r="H383" i="1"/>
  <c r="J417" i="1"/>
  <c r="M416" i="1"/>
  <c r="U416" i="1"/>
  <c r="D416" i="1" s="1"/>
  <c r="M415" i="1"/>
  <c r="U415" i="1"/>
  <c r="D415" i="1" s="1"/>
  <c r="U396" i="1"/>
  <c r="D396" i="1" s="1"/>
  <c r="M396" i="1"/>
  <c r="J379" i="1"/>
  <c r="I372" i="1"/>
  <c r="H372" i="1"/>
  <c r="M370" i="1"/>
  <c r="U370" i="1"/>
  <c r="D370" i="1" s="1"/>
  <c r="I368" i="1"/>
  <c r="H368" i="1"/>
  <c r="M366" i="1"/>
  <c r="I364" i="1"/>
  <c r="H364" i="1"/>
  <c r="M362" i="1"/>
  <c r="U362" i="1"/>
  <c r="D362" i="1" s="1"/>
  <c r="I360" i="1"/>
  <c r="H360" i="1"/>
  <c r="M358" i="1"/>
  <c r="I356" i="1"/>
  <c r="H356" i="1"/>
  <c r="M354" i="1"/>
  <c r="U354" i="1"/>
  <c r="D354" i="1" s="1"/>
  <c r="I352" i="1"/>
  <c r="H352" i="1"/>
  <c r="M350" i="1"/>
  <c r="I348" i="1"/>
  <c r="H348" i="1"/>
  <c r="M346" i="1"/>
  <c r="U346" i="1"/>
  <c r="D346" i="1" s="1"/>
  <c r="I344" i="1"/>
  <c r="H344" i="1"/>
  <c r="M342" i="1"/>
  <c r="I340" i="1"/>
  <c r="H340" i="1"/>
  <c r="J340" i="1" s="1"/>
  <c r="M338" i="1"/>
  <c r="U338" i="1"/>
  <c r="D338" i="1" s="1"/>
  <c r="J247" i="1"/>
  <c r="J279" i="1"/>
  <c r="J243" i="1"/>
  <c r="J271" i="1"/>
  <c r="J160" i="1"/>
  <c r="U60" i="1"/>
  <c r="D60" i="1" s="1"/>
  <c r="M60" i="1"/>
  <c r="I58" i="1"/>
  <c r="H58" i="1"/>
  <c r="M56" i="1"/>
  <c r="U56" i="1"/>
  <c r="D56" i="1" s="1"/>
  <c r="I54" i="1"/>
  <c r="H54" i="1"/>
  <c r="M52" i="1"/>
  <c r="U52" i="1"/>
  <c r="D52" i="1" s="1"/>
  <c r="I50" i="1"/>
  <c r="H50" i="1"/>
  <c r="M48" i="1"/>
  <c r="U48" i="1"/>
  <c r="D48" i="1" s="1"/>
  <c r="I46" i="1"/>
  <c r="H46" i="1"/>
  <c r="M44" i="1"/>
  <c r="U44" i="1"/>
  <c r="D44" i="1" s="1"/>
  <c r="I42" i="1"/>
  <c r="H42" i="1"/>
  <c r="M40" i="1"/>
  <c r="U40" i="1"/>
  <c r="D40" i="1" s="1"/>
  <c r="I38" i="1"/>
  <c r="H38" i="1"/>
  <c r="M36" i="1"/>
  <c r="U36" i="1"/>
  <c r="D36" i="1" s="1"/>
  <c r="I34" i="1"/>
  <c r="H34" i="1"/>
  <c r="M32" i="1"/>
  <c r="U32" i="1"/>
  <c r="D32" i="1" s="1"/>
  <c r="I30" i="1"/>
  <c r="H30" i="1"/>
  <c r="M28" i="1"/>
  <c r="U28" i="1"/>
  <c r="D28" i="1" s="1"/>
  <c r="H26" i="1"/>
  <c r="I26" i="1"/>
  <c r="M24" i="1"/>
  <c r="U24" i="1"/>
  <c r="D24" i="1" s="1"/>
  <c r="I22" i="1"/>
  <c r="H22" i="1"/>
  <c r="M20" i="1"/>
  <c r="U20" i="1"/>
  <c r="D20" i="1" s="1"/>
  <c r="H18" i="1"/>
  <c r="I18" i="1"/>
  <c r="M16" i="1"/>
  <c r="U16" i="1"/>
  <c r="D16" i="1" s="1"/>
  <c r="H14" i="1"/>
  <c r="I14" i="1"/>
  <c r="M12" i="1"/>
  <c r="U12" i="1"/>
  <c r="D12" i="1" s="1"/>
  <c r="H10" i="1"/>
  <c r="I10" i="1"/>
  <c r="J148" i="1"/>
  <c r="AK98" i="1"/>
  <c r="AK114" i="1"/>
  <c r="AK121" i="1"/>
  <c r="AK120" i="1"/>
  <c r="AK209" i="1"/>
  <c r="AK293" i="1"/>
  <c r="AK208" i="1"/>
  <c r="AK271" i="1"/>
  <c r="AK179" i="1"/>
  <c r="AK211" i="1"/>
  <c r="AK289" i="1"/>
  <c r="AK186" i="1"/>
  <c r="AK279" i="1"/>
  <c r="AK257" i="1"/>
  <c r="AK273" i="1"/>
  <c r="AK290" i="1"/>
  <c r="AK298" i="1"/>
  <c r="AK306" i="1"/>
  <c r="AK314" i="1"/>
  <c r="AK322" i="1"/>
  <c r="AK330" i="1"/>
  <c r="AK375" i="1"/>
  <c r="AK268" i="1"/>
  <c r="AK284" i="1"/>
  <c r="AK311" i="1"/>
  <c r="AK319" i="1"/>
  <c r="AK327" i="1"/>
  <c r="AK335" i="1"/>
  <c r="AK266" i="1"/>
  <c r="AK282" i="1"/>
  <c r="AK339" i="1"/>
  <c r="AK343" i="1"/>
  <c r="AK347" i="1"/>
  <c r="AK351" i="1"/>
  <c r="AK355" i="1"/>
  <c r="AK359" i="1"/>
  <c r="AK363" i="1"/>
  <c r="AK367" i="1"/>
  <c r="AK371" i="1"/>
  <c r="AK382" i="1"/>
  <c r="AK425" i="1"/>
  <c r="AK400" i="1"/>
  <c r="AK402" i="1"/>
  <c r="AK433" i="1"/>
  <c r="AK384" i="1"/>
  <c r="AK438" i="1"/>
  <c r="AK440" i="1"/>
  <c r="AK388" i="1"/>
  <c r="AK423" i="1"/>
  <c r="AK439" i="1"/>
  <c r="AK451" i="1"/>
  <c r="AK437" i="1"/>
  <c r="AK459" i="1"/>
  <c r="AK452" i="1"/>
  <c r="AK460" i="1"/>
  <c r="AK381" i="1"/>
  <c r="AK389" i="1"/>
  <c r="AK397" i="1"/>
  <c r="AK405" i="1"/>
  <c r="AK413" i="1"/>
  <c r="AK417" i="1"/>
  <c r="AK421" i="1"/>
  <c r="AK469" i="1"/>
  <c r="AK473" i="1"/>
  <c r="AK479" i="1"/>
  <c r="AK481" i="1"/>
  <c r="AK493" i="1"/>
  <c r="AK497" i="1"/>
  <c r="AK546" i="1"/>
  <c r="K551" i="1"/>
  <c r="U539" i="1"/>
  <c r="D539" i="1" s="1"/>
  <c r="M539" i="1"/>
  <c r="I540" i="1"/>
  <c r="H540" i="1"/>
  <c r="I536" i="1"/>
  <c r="H536" i="1"/>
  <c r="H513" i="1"/>
  <c r="I513" i="1"/>
  <c r="M505" i="1"/>
  <c r="U505" i="1"/>
  <c r="D505" i="1" s="1"/>
  <c r="M491" i="1"/>
  <c r="U491" i="1"/>
  <c r="D491" i="1" s="1"/>
  <c r="M407" i="1"/>
  <c r="U407" i="1"/>
  <c r="D407" i="1" s="1"/>
  <c r="M399" i="1"/>
  <c r="U399" i="1"/>
  <c r="D399" i="1" s="1"/>
  <c r="U390" i="1"/>
  <c r="D390" i="1" s="1"/>
  <c r="M390" i="1"/>
  <c r="I458" i="1"/>
  <c r="H458" i="1"/>
  <c r="M424" i="1"/>
  <c r="U424" i="1"/>
  <c r="D424" i="1" s="1"/>
  <c r="U398" i="1"/>
  <c r="D398" i="1" s="1"/>
  <c r="M398" i="1"/>
  <c r="H552" i="1"/>
  <c r="I552" i="1"/>
  <c r="K516" i="1"/>
  <c r="U537" i="1"/>
  <c r="D537" i="1" s="1"/>
  <c r="M537" i="1"/>
  <c r="I528" i="1"/>
  <c r="H528" i="1"/>
  <c r="I523" i="1"/>
  <c r="H523" i="1"/>
  <c r="U535" i="1"/>
  <c r="D535" i="1" s="1"/>
  <c r="M535" i="1"/>
  <c r="U531" i="1"/>
  <c r="D531" i="1" s="1"/>
  <c r="M531" i="1"/>
  <c r="H497" i="1"/>
  <c r="I497" i="1"/>
  <c r="M489" i="1"/>
  <c r="U489" i="1"/>
  <c r="D489" i="1" s="1"/>
  <c r="I529" i="1"/>
  <c r="H529" i="1"/>
  <c r="H501" i="1"/>
  <c r="I501" i="1"/>
  <c r="M519" i="1"/>
  <c r="U519" i="1"/>
  <c r="D519" i="1" s="1"/>
  <c r="H511" i="1"/>
  <c r="I511" i="1"/>
  <c r="I527" i="1"/>
  <c r="H527" i="1"/>
  <c r="U522" i="1"/>
  <c r="D522" i="1" s="1"/>
  <c r="M522" i="1"/>
  <c r="U480" i="1"/>
  <c r="D480" i="1" s="1"/>
  <c r="M480" i="1"/>
  <c r="I478" i="1"/>
  <c r="H478" i="1"/>
  <c r="U473" i="1"/>
  <c r="D473" i="1" s="1"/>
  <c r="M473" i="1"/>
  <c r="U469" i="1"/>
  <c r="D469" i="1" s="1"/>
  <c r="M469" i="1"/>
  <c r="I522" i="1"/>
  <c r="H522" i="1"/>
  <c r="H481" i="1"/>
  <c r="I481" i="1"/>
  <c r="H515" i="1"/>
  <c r="I515" i="1"/>
  <c r="M499" i="1"/>
  <c r="U499" i="1"/>
  <c r="D499" i="1" s="1"/>
  <c r="H485" i="1"/>
  <c r="I485" i="1"/>
  <c r="I479" i="1"/>
  <c r="H479" i="1"/>
  <c r="U478" i="1"/>
  <c r="D478" i="1" s="1"/>
  <c r="M478" i="1"/>
  <c r="U460" i="1"/>
  <c r="D460" i="1" s="1"/>
  <c r="M460" i="1"/>
  <c r="I446" i="1"/>
  <c r="H446" i="1"/>
  <c r="I430" i="1"/>
  <c r="H430" i="1"/>
  <c r="I422" i="1"/>
  <c r="H422" i="1"/>
  <c r="I419" i="1"/>
  <c r="H419" i="1"/>
  <c r="K419" i="1"/>
  <c r="U462" i="1"/>
  <c r="D462" i="1" s="1"/>
  <c r="M462" i="1"/>
  <c r="M444" i="1"/>
  <c r="U444" i="1"/>
  <c r="D444" i="1" s="1"/>
  <c r="I408" i="1"/>
  <c r="H408" i="1"/>
  <c r="I405" i="1"/>
  <c r="H405" i="1"/>
  <c r="I411" i="1"/>
  <c r="H411" i="1"/>
  <c r="J411" i="1" s="1"/>
  <c r="U408" i="1"/>
  <c r="D408" i="1" s="1"/>
  <c r="M408" i="1"/>
  <c r="I401" i="1"/>
  <c r="H401" i="1"/>
  <c r="J401" i="1" s="1"/>
  <c r="I436" i="1"/>
  <c r="H436" i="1"/>
  <c r="M383" i="1"/>
  <c r="U383" i="1"/>
  <c r="D383" i="1" s="1"/>
  <c r="I397" i="1"/>
  <c r="H397" i="1"/>
  <c r="I336" i="1"/>
  <c r="H336" i="1"/>
  <c r="M334" i="1"/>
  <c r="U334" i="1"/>
  <c r="D334" i="1" s="1"/>
  <c r="I332" i="1"/>
  <c r="H332" i="1"/>
  <c r="M330" i="1"/>
  <c r="U330" i="1"/>
  <c r="D330" i="1" s="1"/>
  <c r="I328" i="1"/>
  <c r="H328" i="1"/>
  <c r="M326" i="1"/>
  <c r="U326" i="1"/>
  <c r="D326" i="1" s="1"/>
  <c r="I324" i="1"/>
  <c r="H324" i="1"/>
  <c r="M322" i="1"/>
  <c r="U322" i="1"/>
  <c r="D322" i="1" s="1"/>
  <c r="I320" i="1"/>
  <c r="H320" i="1"/>
  <c r="M318" i="1"/>
  <c r="U318" i="1"/>
  <c r="D318" i="1" s="1"/>
  <c r="I316" i="1"/>
  <c r="H316" i="1"/>
  <c r="M314" i="1"/>
  <c r="U314" i="1"/>
  <c r="D314" i="1" s="1"/>
  <c r="I312" i="1"/>
  <c r="H312" i="1"/>
  <c r="M310" i="1"/>
  <c r="U310" i="1"/>
  <c r="D310" i="1" s="1"/>
  <c r="H308" i="1"/>
  <c r="I308" i="1"/>
  <c r="M306" i="1"/>
  <c r="U306" i="1"/>
  <c r="D306" i="1" s="1"/>
  <c r="H304" i="1"/>
  <c r="I304" i="1"/>
  <c r="M302" i="1"/>
  <c r="U302" i="1"/>
  <c r="D302" i="1" s="1"/>
  <c r="H300" i="1"/>
  <c r="I300" i="1"/>
  <c r="M298" i="1"/>
  <c r="U298" i="1"/>
  <c r="D298" i="1" s="1"/>
  <c r="H296" i="1"/>
  <c r="I296" i="1"/>
  <c r="M294" i="1"/>
  <c r="U294" i="1"/>
  <c r="D294" i="1" s="1"/>
  <c r="H292" i="1"/>
  <c r="I292" i="1"/>
  <c r="M290" i="1"/>
  <c r="U290" i="1"/>
  <c r="D290" i="1" s="1"/>
  <c r="I384" i="1"/>
  <c r="H384" i="1"/>
  <c r="I373" i="1"/>
  <c r="H373" i="1"/>
  <c r="J373" i="1" s="1"/>
  <c r="M371" i="1"/>
  <c r="U371" i="1"/>
  <c r="D371" i="1" s="1"/>
  <c r="K370" i="1"/>
  <c r="I369" i="1"/>
  <c r="H369" i="1"/>
  <c r="M367" i="1"/>
  <c r="U367" i="1"/>
  <c r="D367" i="1" s="1"/>
  <c r="K366" i="1"/>
  <c r="I365" i="1"/>
  <c r="H365" i="1"/>
  <c r="M363" i="1"/>
  <c r="U363" i="1"/>
  <c r="D363" i="1" s="1"/>
  <c r="I361" i="1"/>
  <c r="H361" i="1"/>
  <c r="M359" i="1"/>
  <c r="U359" i="1"/>
  <c r="D359" i="1" s="1"/>
  <c r="I357" i="1"/>
  <c r="H357" i="1"/>
  <c r="M355" i="1"/>
  <c r="U355" i="1"/>
  <c r="D355" i="1" s="1"/>
  <c r="I353" i="1"/>
  <c r="H353" i="1"/>
  <c r="M351" i="1"/>
  <c r="U351" i="1"/>
  <c r="D351" i="1" s="1"/>
  <c r="K350" i="1"/>
  <c r="I349" i="1"/>
  <c r="H349" i="1"/>
  <c r="M347" i="1"/>
  <c r="U347" i="1"/>
  <c r="D347" i="1" s="1"/>
  <c r="I345" i="1"/>
  <c r="H345" i="1"/>
  <c r="M343" i="1"/>
  <c r="U343" i="1"/>
  <c r="D343" i="1" s="1"/>
  <c r="I341" i="1"/>
  <c r="H341" i="1"/>
  <c r="M339" i="1"/>
  <c r="U339" i="1"/>
  <c r="D339" i="1" s="1"/>
  <c r="I337" i="1"/>
  <c r="H337" i="1"/>
  <c r="H335" i="1"/>
  <c r="I335" i="1"/>
  <c r="H333" i="1"/>
  <c r="I333" i="1"/>
  <c r="H331" i="1"/>
  <c r="I331" i="1"/>
  <c r="H329" i="1"/>
  <c r="I329" i="1"/>
  <c r="H327" i="1"/>
  <c r="I327" i="1"/>
  <c r="H325" i="1"/>
  <c r="I325" i="1"/>
  <c r="H323" i="1"/>
  <c r="I323" i="1"/>
  <c r="H321" i="1"/>
  <c r="I321" i="1"/>
  <c r="H319" i="1"/>
  <c r="I319" i="1"/>
  <c r="H317" i="1"/>
  <c r="I317" i="1"/>
  <c r="H315" i="1"/>
  <c r="I315" i="1"/>
  <c r="H313" i="1"/>
  <c r="I313" i="1"/>
  <c r="H311" i="1"/>
  <c r="I311" i="1"/>
  <c r="H309" i="1"/>
  <c r="I309" i="1"/>
  <c r="H307" i="1"/>
  <c r="I307" i="1"/>
  <c r="H305" i="1"/>
  <c r="I305" i="1"/>
  <c r="H303" i="1"/>
  <c r="I303" i="1"/>
  <c r="H301" i="1"/>
  <c r="I301" i="1"/>
  <c r="H299" i="1"/>
  <c r="I299" i="1"/>
  <c r="H297" i="1"/>
  <c r="I297" i="1"/>
  <c r="H295" i="1"/>
  <c r="I295" i="1"/>
  <c r="H293" i="1"/>
  <c r="I293" i="1"/>
  <c r="H291" i="1"/>
  <c r="I291" i="1"/>
  <c r="J259" i="1"/>
  <c r="J176" i="1"/>
  <c r="I59" i="1"/>
  <c r="H59" i="1"/>
  <c r="M57" i="1"/>
  <c r="U57" i="1"/>
  <c r="D57" i="1" s="1"/>
  <c r="I55" i="1"/>
  <c r="H55" i="1"/>
  <c r="M53" i="1"/>
  <c r="U53" i="1"/>
  <c r="D53" i="1" s="1"/>
  <c r="I51" i="1"/>
  <c r="H51" i="1"/>
  <c r="M49" i="1"/>
  <c r="U49" i="1"/>
  <c r="D49" i="1" s="1"/>
  <c r="I47" i="1"/>
  <c r="H47" i="1"/>
  <c r="M45" i="1"/>
  <c r="U45" i="1"/>
  <c r="D45" i="1" s="1"/>
  <c r="I43" i="1"/>
  <c r="H43" i="1"/>
  <c r="M41" i="1"/>
  <c r="U41" i="1"/>
  <c r="D41" i="1" s="1"/>
  <c r="I39" i="1"/>
  <c r="H39" i="1"/>
  <c r="J39" i="1" s="1"/>
  <c r="M37" i="1"/>
  <c r="U37" i="1"/>
  <c r="D37" i="1" s="1"/>
  <c r="I35" i="1"/>
  <c r="H35" i="1"/>
  <c r="M33" i="1"/>
  <c r="U33" i="1"/>
  <c r="D33" i="1" s="1"/>
  <c r="I31" i="1"/>
  <c r="H31" i="1"/>
  <c r="J31" i="1" s="1"/>
  <c r="M29" i="1"/>
  <c r="U29" i="1"/>
  <c r="D29" i="1" s="1"/>
  <c r="I27" i="1"/>
  <c r="H27" i="1"/>
  <c r="M25" i="1"/>
  <c r="U25" i="1"/>
  <c r="D25" i="1" s="1"/>
  <c r="I23" i="1"/>
  <c r="H23" i="1"/>
  <c r="J23" i="1" s="1"/>
  <c r="M21" i="1"/>
  <c r="U21" i="1"/>
  <c r="D21" i="1" s="1"/>
  <c r="H19" i="1"/>
  <c r="I19" i="1"/>
  <c r="M17" i="1"/>
  <c r="U17" i="1"/>
  <c r="D17" i="1" s="1"/>
  <c r="H15" i="1"/>
  <c r="I15" i="1"/>
  <c r="M13" i="1"/>
  <c r="U13" i="1"/>
  <c r="D13" i="1" s="1"/>
  <c r="H11" i="1"/>
  <c r="I11" i="1"/>
  <c r="J152" i="1"/>
  <c r="AK118" i="1"/>
  <c r="AK109" i="1"/>
  <c r="AK28" i="1"/>
  <c r="AK111" i="1"/>
  <c r="AK213" i="1"/>
  <c r="AK301" i="1"/>
  <c r="AK212" i="1"/>
  <c r="AK287" i="1"/>
  <c r="AK297" i="1"/>
  <c r="AK238" i="1"/>
  <c r="AK291" i="1"/>
  <c r="AK261" i="1"/>
  <c r="AK277" i="1"/>
  <c r="AK292" i="1"/>
  <c r="AK300" i="1"/>
  <c r="AK308" i="1"/>
  <c r="AK316" i="1"/>
  <c r="AK324" i="1"/>
  <c r="AK332" i="1"/>
  <c r="AK386" i="1"/>
  <c r="AK272" i="1"/>
  <c r="AK288" i="1"/>
  <c r="AK313" i="1"/>
  <c r="AK321" i="1"/>
  <c r="AK329" i="1"/>
  <c r="AK376" i="1"/>
  <c r="AK270" i="1"/>
  <c r="AK286" i="1"/>
  <c r="AK340" i="1"/>
  <c r="AK344" i="1"/>
  <c r="AK348" i="1"/>
  <c r="AK352" i="1"/>
  <c r="AK356" i="1"/>
  <c r="AK360" i="1"/>
  <c r="AK364" i="1"/>
  <c r="AK368" i="1"/>
  <c r="AK372" i="1"/>
  <c r="AK398" i="1"/>
  <c r="AK434" i="1"/>
  <c r="AK410" i="1"/>
  <c r="AK412" i="1"/>
  <c r="AK442" i="1"/>
  <c r="AK394" i="1"/>
  <c r="AK428" i="1"/>
  <c r="AK444" i="1"/>
  <c r="AK396" i="1"/>
  <c r="AK427" i="1"/>
  <c r="AK443" i="1"/>
  <c r="AK453" i="1"/>
  <c r="AK441" i="1"/>
  <c r="AK461" i="1"/>
  <c r="AK454" i="1"/>
  <c r="AK462" i="1"/>
  <c r="AK383" i="1"/>
  <c r="AK391" i="1"/>
  <c r="AK399" i="1"/>
  <c r="AK407" i="1"/>
  <c r="AK415" i="1"/>
  <c r="AK418" i="1"/>
  <c r="AK466" i="1"/>
  <c r="AK470" i="1"/>
  <c r="AK474" i="1"/>
  <c r="AK482" i="1"/>
  <c r="AK490" i="1"/>
  <c r="AK494" i="1"/>
  <c r="J47" i="1" l="1"/>
  <c r="J55" i="1"/>
  <c r="J22" i="1"/>
  <c r="J30" i="1"/>
  <c r="J38" i="1"/>
  <c r="J46" i="1"/>
  <c r="J54" i="1"/>
  <c r="J356" i="1"/>
  <c r="J357" i="1"/>
  <c r="J374" i="1"/>
  <c r="J347" i="1"/>
  <c r="J363" i="1"/>
  <c r="J515" i="1"/>
  <c r="J34" i="1"/>
  <c r="J42" i="1"/>
  <c r="J50" i="1"/>
  <c r="J58" i="1"/>
  <c r="J415" i="1"/>
  <c r="J32" i="1"/>
  <c r="J48" i="1"/>
  <c r="J491" i="1"/>
  <c r="J495" i="1"/>
  <c r="J303" i="1"/>
  <c r="J335" i="1"/>
  <c r="J300" i="1"/>
  <c r="J475" i="1"/>
  <c r="J489" i="1"/>
  <c r="J24" i="1"/>
  <c r="J40" i="1"/>
  <c r="J56" i="1"/>
  <c r="J346" i="1"/>
  <c r="J362" i="1"/>
  <c r="J416" i="1"/>
  <c r="J477" i="1"/>
  <c r="J311" i="1"/>
  <c r="J305" i="1"/>
  <c r="J329" i="1"/>
  <c r="J295" i="1"/>
  <c r="J327" i="1"/>
  <c r="J292" i="1"/>
  <c r="J511" i="1"/>
  <c r="J313" i="1"/>
  <c r="J413" i="1"/>
  <c r="J505" i="1"/>
  <c r="J493" i="1"/>
  <c r="J319" i="1"/>
  <c r="J308" i="1"/>
  <c r="J297" i="1"/>
  <c r="J321" i="1"/>
  <c r="K338" i="1"/>
  <c r="J497" i="1"/>
  <c r="J513" i="1"/>
  <c r="J291" i="1"/>
  <c r="J299" i="1"/>
  <c r="J307" i="1"/>
  <c r="J315" i="1"/>
  <c r="J323" i="1"/>
  <c r="J331" i="1"/>
  <c r="K525" i="1"/>
  <c r="K354" i="1"/>
  <c r="J296" i="1"/>
  <c r="J304" i="1"/>
  <c r="K515" i="1"/>
  <c r="J501" i="1"/>
  <c r="J27" i="1"/>
  <c r="J35" i="1"/>
  <c r="J43" i="1"/>
  <c r="J51" i="1"/>
  <c r="J59" i="1"/>
  <c r="J293" i="1"/>
  <c r="J301" i="1"/>
  <c r="J309" i="1"/>
  <c r="J317" i="1"/>
  <c r="J325" i="1"/>
  <c r="J333" i="1"/>
  <c r="J341" i="1"/>
  <c r="J458" i="1"/>
  <c r="U342" i="1"/>
  <c r="D342" i="1" s="1"/>
  <c r="U350" i="1"/>
  <c r="D350" i="1" s="1"/>
  <c r="U358" i="1"/>
  <c r="D358" i="1" s="1"/>
  <c r="U366" i="1"/>
  <c r="D366" i="1" s="1"/>
  <c r="M387" i="1"/>
  <c r="M426" i="1"/>
  <c r="M422" i="1"/>
  <c r="M483" i="1"/>
  <c r="J471" i="1"/>
  <c r="J521" i="1"/>
  <c r="M532" i="1"/>
  <c r="K508" i="1"/>
  <c r="M471" i="1"/>
  <c r="U295" i="1"/>
  <c r="D295" i="1" s="1"/>
  <c r="U303" i="1"/>
  <c r="D303" i="1" s="1"/>
  <c r="U311" i="1"/>
  <c r="D311" i="1" s="1"/>
  <c r="U319" i="1"/>
  <c r="D319" i="1" s="1"/>
  <c r="U327" i="1"/>
  <c r="D327" i="1" s="1"/>
  <c r="U335" i="1"/>
  <c r="D335" i="1" s="1"/>
  <c r="M374" i="1"/>
  <c r="M503" i="1"/>
  <c r="K342" i="1"/>
  <c r="K358" i="1"/>
  <c r="K374" i="1"/>
  <c r="K395" i="1"/>
  <c r="K440" i="1"/>
  <c r="K424" i="1"/>
  <c r="K522" i="1"/>
  <c r="K501" i="1"/>
  <c r="K547" i="1"/>
  <c r="K562" i="1"/>
  <c r="K521" i="1"/>
  <c r="K384" i="1"/>
  <c r="K392" i="1"/>
  <c r="K432" i="1"/>
  <c r="K511" i="1"/>
  <c r="K497" i="1"/>
  <c r="K518" i="1"/>
  <c r="K346" i="1"/>
  <c r="K362" i="1"/>
  <c r="K398" i="1"/>
  <c r="K428" i="1"/>
  <c r="K485" i="1"/>
  <c r="K481" i="1"/>
  <c r="K514" i="1"/>
  <c r="K549" i="1"/>
  <c r="K406" i="1"/>
  <c r="K335" i="1"/>
  <c r="K484" i="1"/>
  <c r="M336" i="1"/>
  <c r="M395" i="1"/>
  <c r="M432" i="1"/>
  <c r="U389" i="1"/>
  <c r="D389" i="1" s="1"/>
  <c r="U386" i="1"/>
  <c r="D386" i="1" s="1"/>
  <c r="K349" i="1"/>
  <c r="J372" i="1"/>
  <c r="K303" i="1"/>
  <c r="J466" i="1"/>
  <c r="J499" i="1"/>
  <c r="J467" i="1"/>
  <c r="K532" i="1"/>
  <c r="K492" i="1"/>
  <c r="J560" i="1"/>
  <c r="K560" i="1"/>
  <c r="K365" i="1"/>
  <c r="K319" i="1"/>
  <c r="J442" i="1"/>
  <c r="K500" i="1"/>
  <c r="K493" i="1"/>
  <c r="J13" i="1"/>
  <c r="J17" i="1"/>
  <c r="J25" i="1"/>
  <c r="J290" i="1"/>
  <c r="J294" i="1"/>
  <c r="J298" i="1"/>
  <c r="J302" i="1"/>
  <c r="J306" i="1"/>
  <c r="J391" i="1"/>
  <c r="J407" i="1"/>
  <c r="J473" i="1"/>
  <c r="J503" i="1"/>
  <c r="J487" i="1"/>
  <c r="J509" i="1"/>
  <c r="J20" i="1"/>
  <c r="J28" i="1"/>
  <c r="J36" i="1"/>
  <c r="J44" i="1"/>
  <c r="J52" i="1"/>
  <c r="J60" i="1"/>
  <c r="J548" i="1"/>
  <c r="J337" i="1"/>
  <c r="J353" i="1"/>
  <c r="J369" i="1"/>
  <c r="J384" i="1"/>
  <c r="J312" i="1"/>
  <c r="J316" i="1"/>
  <c r="J320" i="1"/>
  <c r="J324" i="1"/>
  <c r="J328" i="1"/>
  <c r="J332" i="1"/>
  <c r="J336" i="1"/>
  <c r="J397" i="1"/>
  <c r="J405" i="1"/>
  <c r="J422" i="1"/>
  <c r="J446" i="1"/>
  <c r="J522" i="1"/>
  <c r="J527" i="1"/>
  <c r="J528" i="1"/>
  <c r="J536" i="1"/>
  <c r="K345" i="1"/>
  <c r="J352" i="1"/>
  <c r="K361" i="1"/>
  <c r="J368" i="1"/>
  <c r="K299" i="1"/>
  <c r="K315" i="1"/>
  <c r="K331" i="1"/>
  <c r="K389" i="1"/>
  <c r="K436" i="1"/>
  <c r="J444" i="1"/>
  <c r="K430" i="1"/>
  <c r="K519" i="1"/>
  <c r="K482" i="1"/>
  <c r="K490" i="1"/>
  <c r="K498" i="1"/>
  <c r="K506" i="1"/>
  <c r="J557" i="1"/>
  <c r="J448" i="1"/>
  <c r="J456" i="1"/>
  <c r="K487" i="1"/>
  <c r="J343" i="1"/>
  <c r="K352" i="1"/>
  <c r="J359" i="1"/>
  <c r="K368" i="1"/>
  <c r="J310" i="1"/>
  <c r="J314" i="1"/>
  <c r="J318" i="1"/>
  <c r="J322" i="1"/>
  <c r="J326" i="1"/>
  <c r="J330" i="1"/>
  <c r="J334" i="1"/>
  <c r="K397" i="1"/>
  <c r="J403" i="1"/>
  <c r="J460" i="1"/>
  <c r="M563" i="1"/>
  <c r="M555" i="1"/>
  <c r="M559" i="1"/>
  <c r="M562" i="1"/>
  <c r="M546" i="1"/>
  <c r="M518" i="1"/>
  <c r="M514" i="1"/>
  <c r="M520" i="1"/>
  <c r="M508" i="1"/>
  <c r="M500" i="1"/>
  <c r="M492" i="1"/>
  <c r="M516" i="1"/>
  <c r="M504" i="1"/>
  <c r="M488" i="1"/>
  <c r="M512" i="1"/>
  <c r="M496" i="1"/>
  <c r="M482" i="1"/>
  <c r="U474" i="1"/>
  <c r="D474" i="1" s="1"/>
  <c r="U472" i="1"/>
  <c r="D472" i="1" s="1"/>
  <c r="U470" i="1"/>
  <c r="D470" i="1" s="1"/>
  <c r="U468" i="1"/>
  <c r="D468" i="1" s="1"/>
  <c r="U465" i="1"/>
  <c r="D465" i="1" s="1"/>
  <c r="U464" i="1"/>
  <c r="D464" i="1" s="1"/>
  <c r="M378" i="1"/>
  <c r="M278" i="1"/>
  <c r="M262" i="1"/>
  <c r="M254" i="1"/>
  <c r="M197" i="1"/>
  <c r="M193" i="1"/>
  <c r="M189" i="1"/>
  <c r="M185" i="1"/>
  <c r="M181" i="1"/>
  <c r="M177" i="1"/>
  <c r="M173" i="1"/>
  <c r="M169" i="1"/>
  <c r="M165" i="1"/>
  <c r="M161" i="1"/>
  <c r="M157" i="1"/>
  <c r="M153" i="1"/>
  <c r="M149" i="1"/>
  <c r="M274" i="1"/>
  <c r="M252" i="1"/>
  <c r="M251" i="1"/>
  <c r="M250" i="1"/>
  <c r="M242" i="1"/>
  <c r="M286" i="1"/>
  <c r="M270" i="1"/>
  <c r="M259" i="1"/>
  <c r="M239" i="1"/>
  <c r="M235" i="1"/>
  <c r="M231" i="1"/>
  <c r="M227" i="1"/>
  <c r="M223" i="1"/>
  <c r="M219" i="1"/>
  <c r="M215" i="1"/>
  <c r="M211" i="1"/>
  <c r="M207" i="1"/>
  <c r="M203" i="1"/>
  <c r="M282" i="1"/>
  <c r="M266" i="1"/>
  <c r="M258" i="1"/>
  <c r="M255" i="1"/>
  <c r="M246" i="1"/>
  <c r="M195" i="1"/>
  <c r="M179" i="1"/>
  <c r="M163" i="1"/>
  <c r="M146" i="1"/>
  <c r="M142" i="1"/>
  <c r="M138" i="1"/>
  <c r="M199" i="1"/>
  <c r="M183" i="1"/>
  <c r="M167" i="1"/>
  <c r="M151" i="1"/>
  <c r="M76" i="1"/>
  <c r="M187" i="1"/>
  <c r="M171" i="1"/>
  <c r="M155" i="1"/>
  <c r="M148" i="1"/>
  <c r="M147" i="1"/>
  <c r="M144" i="1"/>
  <c r="M140" i="1"/>
  <c r="M136" i="1"/>
  <c r="M132" i="1"/>
  <c r="M128" i="1"/>
  <c r="M124" i="1"/>
  <c r="M120" i="1"/>
  <c r="M116" i="1"/>
  <c r="M112" i="1"/>
  <c r="M108" i="1"/>
  <c r="M104" i="1"/>
  <c r="M100" i="1"/>
  <c r="M96" i="1"/>
  <c r="M92" i="1"/>
  <c r="M88" i="1"/>
  <c r="M84" i="1"/>
  <c r="M80" i="1"/>
  <c r="M72" i="1"/>
  <c r="M68" i="1"/>
  <c r="M64" i="1"/>
  <c r="M191" i="1"/>
  <c r="M175" i="1"/>
  <c r="M159" i="1"/>
  <c r="M61" i="1"/>
  <c r="M77" i="1"/>
  <c r="M93" i="1"/>
  <c r="M109" i="1"/>
  <c r="M125" i="1"/>
  <c r="M137" i="1"/>
  <c r="M89" i="1"/>
  <c r="M141" i="1"/>
  <c r="M121" i="1"/>
  <c r="U66" i="1"/>
  <c r="D66" i="1" s="1"/>
  <c r="U82" i="1"/>
  <c r="D82" i="1" s="1"/>
  <c r="U98" i="1"/>
  <c r="D98" i="1" s="1"/>
  <c r="U114" i="1"/>
  <c r="D114" i="1" s="1"/>
  <c r="U130" i="1"/>
  <c r="D130" i="1" s="1"/>
  <c r="U152" i="1"/>
  <c r="D152" i="1" s="1"/>
  <c r="U168" i="1"/>
  <c r="D168" i="1" s="1"/>
  <c r="U184" i="1"/>
  <c r="D184" i="1" s="1"/>
  <c r="U65" i="1"/>
  <c r="D65" i="1" s="1"/>
  <c r="U89" i="1"/>
  <c r="D89" i="1" s="1"/>
  <c r="U105" i="1"/>
  <c r="D105" i="1" s="1"/>
  <c r="U121" i="1"/>
  <c r="D121" i="1" s="1"/>
  <c r="U137" i="1"/>
  <c r="D137" i="1" s="1"/>
  <c r="U164" i="1"/>
  <c r="D164" i="1" s="1"/>
  <c r="M180" i="1"/>
  <c r="M226" i="1"/>
  <c r="U77" i="1"/>
  <c r="D77" i="1" s="1"/>
  <c r="U160" i="1"/>
  <c r="D160" i="1" s="1"/>
  <c r="U176" i="1"/>
  <c r="D176" i="1" s="1"/>
  <c r="U192" i="1"/>
  <c r="D192" i="1" s="1"/>
  <c r="M208" i="1"/>
  <c r="M224" i="1"/>
  <c r="M240" i="1"/>
  <c r="U67" i="1"/>
  <c r="D67" i="1" s="1"/>
  <c r="U75" i="1"/>
  <c r="D75" i="1" s="1"/>
  <c r="U83" i="1"/>
  <c r="D83" i="1" s="1"/>
  <c r="U91" i="1"/>
  <c r="D91" i="1" s="1"/>
  <c r="U99" i="1"/>
  <c r="D99" i="1" s="1"/>
  <c r="U107" i="1"/>
  <c r="D107" i="1" s="1"/>
  <c r="U115" i="1"/>
  <c r="D115" i="1" s="1"/>
  <c r="U123" i="1"/>
  <c r="D123" i="1" s="1"/>
  <c r="U131" i="1"/>
  <c r="D131" i="1" s="1"/>
  <c r="U143" i="1"/>
  <c r="D143" i="1" s="1"/>
  <c r="M170" i="1"/>
  <c r="U188" i="1"/>
  <c r="D188" i="1" s="1"/>
  <c r="M206" i="1"/>
  <c r="M238" i="1"/>
  <c r="U149" i="1"/>
  <c r="D149" i="1" s="1"/>
  <c r="U157" i="1"/>
  <c r="D157" i="1" s="1"/>
  <c r="U165" i="1"/>
  <c r="D165" i="1" s="1"/>
  <c r="U173" i="1"/>
  <c r="D173" i="1" s="1"/>
  <c r="U181" i="1"/>
  <c r="D181" i="1" s="1"/>
  <c r="U189" i="1"/>
  <c r="D189" i="1" s="1"/>
  <c r="U197" i="1"/>
  <c r="D197" i="1" s="1"/>
  <c r="U205" i="1"/>
  <c r="D205" i="1" s="1"/>
  <c r="U213" i="1"/>
  <c r="D213" i="1" s="1"/>
  <c r="U221" i="1"/>
  <c r="D221" i="1" s="1"/>
  <c r="U229" i="1"/>
  <c r="D229" i="1" s="1"/>
  <c r="U237" i="1"/>
  <c r="D237" i="1" s="1"/>
  <c r="M260" i="1"/>
  <c r="U275" i="1"/>
  <c r="D275" i="1" s="1"/>
  <c r="U208" i="1"/>
  <c r="D208" i="1" s="1"/>
  <c r="U224" i="1"/>
  <c r="D224" i="1" s="1"/>
  <c r="U240" i="1"/>
  <c r="D240" i="1" s="1"/>
  <c r="U245" i="1"/>
  <c r="D245" i="1" s="1"/>
  <c r="U256" i="1"/>
  <c r="D256" i="1" s="1"/>
  <c r="M263" i="1"/>
  <c r="M289" i="1"/>
  <c r="U159" i="1"/>
  <c r="D159" i="1" s="1"/>
  <c r="U175" i="1"/>
  <c r="D175" i="1" s="1"/>
  <c r="U191" i="1"/>
  <c r="D191" i="1" s="1"/>
  <c r="U203" i="1"/>
  <c r="D203" i="1" s="1"/>
  <c r="U211" i="1"/>
  <c r="D211" i="1" s="1"/>
  <c r="U219" i="1"/>
  <c r="D219" i="1" s="1"/>
  <c r="U227" i="1"/>
  <c r="D227" i="1" s="1"/>
  <c r="U235" i="1"/>
  <c r="D235" i="1" s="1"/>
  <c r="U255" i="1"/>
  <c r="D255" i="1" s="1"/>
  <c r="M268" i="1"/>
  <c r="U150" i="1"/>
  <c r="D150" i="1" s="1"/>
  <c r="U166" i="1"/>
  <c r="D166" i="1" s="1"/>
  <c r="U182" i="1"/>
  <c r="D182" i="1" s="1"/>
  <c r="U198" i="1"/>
  <c r="D198" i="1" s="1"/>
  <c r="U206" i="1"/>
  <c r="D206" i="1" s="1"/>
  <c r="U214" i="1"/>
  <c r="D214" i="1" s="1"/>
  <c r="U222" i="1"/>
  <c r="D222" i="1" s="1"/>
  <c r="U230" i="1"/>
  <c r="D230" i="1" s="1"/>
  <c r="U238" i="1"/>
  <c r="D238" i="1" s="1"/>
  <c r="U249" i="1"/>
  <c r="D249" i="1" s="1"/>
  <c r="M271" i="1"/>
  <c r="M287" i="1"/>
  <c r="U261" i="1"/>
  <c r="D261" i="1" s="1"/>
  <c r="U277" i="1"/>
  <c r="D277" i="1" s="1"/>
  <c r="U412" i="1"/>
  <c r="D412" i="1" s="1"/>
  <c r="U268" i="1"/>
  <c r="D268" i="1" s="1"/>
  <c r="U284" i="1"/>
  <c r="D284" i="1" s="1"/>
  <c r="U375" i="1"/>
  <c r="D375" i="1" s="1"/>
  <c r="M404" i="1"/>
  <c r="U242" i="1"/>
  <c r="D242" i="1" s="1"/>
  <c r="M257" i="1"/>
  <c r="M265" i="1"/>
  <c r="M273" i="1"/>
  <c r="M281" i="1"/>
  <c r="M402" i="1"/>
  <c r="U414" i="1"/>
  <c r="D414" i="1" s="1"/>
  <c r="U378" i="1"/>
  <c r="D378" i="1" s="1"/>
  <c r="U410" i="1"/>
  <c r="D410" i="1" s="1"/>
  <c r="M420" i="1"/>
  <c r="U425" i="1"/>
  <c r="D425" i="1" s="1"/>
  <c r="M437" i="1"/>
  <c r="U441" i="1"/>
  <c r="D441" i="1" s="1"/>
  <c r="M439" i="1"/>
  <c r="M447" i="1"/>
  <c r="M451" i="1"/>
  <c r="M455" i="1"/>
  <c r="M459" i="1"/>
  <c r="M465" i="1"/>
  <c r="M494" i="1"/>
  <c r="U484" i="1"/>
  <c r="D484" i="1" s="1"/>
  <c r="U502" i="1"/>
  <c r="D502" i="1" s="1"/>
  <c r="U514" i="1"/>
  <c r="D514" i="1" s="1"/>
  <c r="U488" i="1"/>
  <c r="D488" i="1" s="1"/>
  <c r="U504" i="1"/>
  <c r="D504" i="1" s="1"/>
  <c r="U516" i="1"/>
  <c r="D516" i="1" s="1"/>
  <c r="M526" i="1"/>
  <c r="U508" i="1"/>
  <c r="D508" i="1" s="1"/>
  <c r="M551" i="1"/>
  <c r="M543" i="1"/>
  <c r="U547" i="1"/>
  <c r="D547" i="1" s="1"/>
  <c r="M429" i="1"/>
  <c r="M445" i="1"/>
  <c r="M486" i="1"/>
  <c r="M476" i="1"/>
  <c r="U542" i="1"/>
  <c r="D542" i="1" s="1"/>
  <c r="U554" i="1"/>
  <c r="D554" i="1" s="1"/>
  <c r="U562" i="1"/>
  <c r="D562" i="1" s="1"/>
  <c r="M105" i="1"/>
  <c r="M143" i="1"/>
  <c r="M73" i="1"/>
  <c r="M103" i="1"/>
  <c r="M67" i="1"/>
  <c r="M83" i="1"/>
  <c r="M99" i="1"/>
  <c r="M115" i="1"/>
  <c r="M131" i="1"/>
  <c r="M139" i="1"/>
  <c r="U70" i="1"/>
  <c r="D70" i="1" s="1"/>
  <c r="U86" i="1"/>
  <c r="D86" i="1" s="1"/>
  <c r="U102" i="1"/>
  <c r="D102" i="1" s="1"/>
  <c r="U118" i="1"/>
  <c r="D118" i="1" s="1"/>
  <c r="U134" i="1"/>
  <c r="D134" i="1" s="1"/>
  <c r="U142" i="1"/>
  <c r="D142" i="1" s="1"/>
  <c r="M152" i="1"/>
  <c r="M168" i="1"/>
  <c r="M184" i="1"/>
  <c r="M204" i="1"/>
  <c r="M220" i="1"/>
  <c r="M236" i="1"/>
  <c r="U73" i="1"/>
  <c r="D73" i="1" s="1"/>
  <c r="U93" i="1"/>
  <c r="D93" i="1" s="1"/>
  <c r="U109" i="1"/>
  <c r="D109" i="1" s="1"/>
  <c r="U125" i="1"/>
  <c r="D125" i="1" s="1"/>
  <c r="U141" i="1"/>
  <c r="D141" i="1" s="1"/>
  <c r="M164" i="1"/>
  <c r="M194" i="1"/>
  <c r="M218" i="1"/>
  <c r="U68" i="1"/>
  <c r="D68" i="1" s="1"/>
  <c r="U76" i="1"/>
  <c r="D76" i="1" s="1"/>
  <c r="U84" i="1"/>
  <c r="D84" i="1" s="1"/>
  <c r="U92" i="1"/>
  <c r="D92" i="1" s="1"/>
  <c r="U100" i="1"/>
  <c r="D100" i="1" s="1"/>
  <c r="U108" i="1"/>
  <c r="D108" i="1" s="1"/>
  <c r="U116" i="1"/>
  <c r="D116" i="1" s="1"/>
  <c r="U124" i="1"/>
  <c r="D124" i="1" s="1"/>
  <c r="U132" i="1"/>
  <c r="D132" i="1" s="1"/>
  <c r="U140" i="1"/>
  <c r="D140" i="1" s="1"/>
  <c r="U148" i="1"/>
  <c r="D148" i="1" s="1"/>
  <c r="M160" i="1"/>
  <c r="M176" i="1"/>
  <c r="M192" i="1"/>
  <c r="M243" i="1"/>
  <c r="M62" i="1"/>
  <c r="M70" i="1"/>
  <c r="M78" i="1"/>
  <c r="M86" i="1"/>
  <c r="M94" i="1"/>
  <c r="M102" i="1"/>
  <c r="M110" i="1"/>
  <c r="M118" i="1"/>
  <c r="M126" i="1"/>
  <c r="M134" i="1"/>
  <c r="M154" i="1"/>
  <c r="U172" i="1"/>
  <c r="D172" i="1" s="1"/>
  <c r="M188" i="1"/>
  <c r="M230" i="1"/>
  <c r="U252" i="1"/>
  <c r="D252" i="1" s="1"/>
  <c r="M275" i="1"/>
  <c r="U212" i="1"/>
  <c r="D212" i="1" s="1"/>
  <c r="U228" i="1"/>
  <c r="D228" i="1" s="1"/>
  <c r="M245" i="1"/>
  <c r="M256" i="1"/>
  <c r="M264" i="1"/>
  <c r="U279" i="1"/>
  <c r="D279" i="1" s="1"/>
  <c r="U289" i="1"/>
  <c r="D289" i="1" s="1"/>
  <c r="U147" i="1"/>
  <c r="D147" i="1" s="1"/>
  <c r="U163" i="1"/>
  <c r="D163" i="1" s="1"/>
  <c r="U179" i="1"/>
  <c r="D179" i="1" s="1"/>
  <c r="U195" i="1"/>
  <c r="D195" i="1" s="1"/>
  <c r="U283" i="1"/>
  <c r="D283" i="1" s="1"/>
  <c r="U154" i="1"/>
  <c r="D154" i="1" s="1"/>
  <c r="U170" i="1"/>
  <c r="D170" i="1" s="1"/>
  <c r="U186" i="1"/>
  <c r="D186" i="1" s="1"/>
  <c r="M201" i="1"/>
  <c r="M209" i="1"/>
  <c r="M217" i="1"/>
  <c r="M225" i="1"/>
  <c r="M233" i="1"/>
  <c r="U241" i="1"/>
  <c r="D241" i="1" s="1"/>
  <c r="M249" i="1"/>
  <c r="M272" i="1"/>
  <c r="M288" i="1"/>
  <c r="U265" i="1"/>
  <c r="D265" i="1" s="1"/>
  <c r="U281" i="1"/>
  <c r="D281" i="1" s="1"/>
  <c r="U376" i="1"/>
  <c r="D376" i="1" s="1"/>
  <c r="M412" i="1"/>
  <c r="U272" i="1"/>
  <c r="D272" i="1" s="1"/>
  <c r="U288" i="1"/>
  <c r="D288" i="1" s="1"/>
  <c r="U388" i="1"/>
  <c r="D388" i="1" s="1"/>
  <c r="U246" i="1"/>
  <c r="D246" i="1" s="1"/>
  <c r="U258" i="1"/>
  <c r="D258" i="1" s="1"/>
  <c r="U266" i="1"/>
  <c r="D266" i="1" s="1"/>
  <c r="U274" i="1"/>
  <c r="D274" i="1" s="1"/>
  <c r="U282" i="1"/>
  <c r="D282" i="1" s="1"/>
  <c r="M423" i="1"/>
  <c r="U382" i="1"/>
  <c r="D382" i="1" s="1"/>
  <c r="M414" i="1"/>
  <c r="M468" i="1"/>
  <c r="M410" i="1"/>
  <c r="U420" i="1"/>
  <c r="D420" i="1" s="1"/>
  <c r="M433" i="1"/>
  <c r="U437" i="1"/>
  <c r="D437" i="1" s="1"/>
  <c r="M470" i="1"/>
  <c r="U439" i="1"/>
  <c r="D439" i="1" s="1"/>
  <c r="U447" i="1"/>
  <c r="D447" i="1" s="1"/>
  <c r="U451" i="1"/>
  <c r="D451" i="1" s="1"/>
  <c r="U455" i="1"/>
  <c r="D455" i="1" s="1"/>
  <c r="U459" i="1"/>
  <c r="D459" i="1" s="1"/>
  <c r="M464" i="1"/>
  <c r="U518" i="1"/>
  <c r="D518" i="1" s="1"/>
  <c r="M502" i="1"/>
  <c r="U490" i="1"/>
  <c r="D490" i="1" s="1"/>
  <c r="M490" i="1"/>
  <c r="M506" i="1"/>
  <c r="U524" i="1"/>
  <c r="D524" i="1" s="1"/>
  <c r="U500" i="1"/>
  <c r="D500" i="1" s="1"/>
  <c r="U545" i="1"/>
  <c r="D545" i="1" s="1"/>
  <c r="M544" i="1"/>
  <c r="U556" i="1"/>
  <c r="D556" i="1" s="1"/>
  <c r="U555" i="1"/>
  <c r="D555" i="1" s="1"/>
  <c r="U433" i="1"/>
  <c r="D433" i="1" s="1"/>
  <c r="M443" i="1"/>
  <c r="M449" i="1"/>
  <c r="M457" i="1"/>
  <c r="U486" i="1"/>
  <c r="D486" i="1" s="1"/>
  <c r="U482" i="1"/>
  <c r="D482" i="1" s="1"/>
  <c r="M524" i="1"/>
  <c r="U541" i="1"/>
  <c r="D541" i="1" s="1"/>
  <c r="M545" i="1"/>
  <c r="M553" i="1"/>
  <c r="M145" i="1"/>
  <c r="M63" i="1"/>
  <c r="M79" i="1"/>
  <c r="M95" i="1"/>
  <c r="M111" i="1"/>
  <c r="M127" i="1"/>
  <c r="M135" i="1"/>
  <c r="M69" i="1"/>
  <c r="M85" i="1"/>
  <c r="M101" i="1"/>
  <c r="M117" i="1"/>
  <c r="M133" i="1"/>
  <c r="U74" i="1"/>
  <c r="D74" i="1" s="1"/>
  <c r="U90" i="1"/>
  <c r="D90" i="1" s="1"/>
  <c r="U106" i="1"/>
  <c r="D106" i="1" s="1"/>
  <c r="U122" i="1"/>
  <c r="D122" i="1" s="1"/>
  <c r="M248" i="1"/>
  <c r="U81" i="1"/>
  <c r="D81" i="1" s="1"/>
  <c r="U97" i="1"/>
  <c r="D97" i="1" s="1"/>
  <c r="U113" i="1"/>
  <c r="D113" i="1" s="1"/>
  <c r="U129" i="1"/>
  <c r="D129" i="1" s="1"/>
  <c r="U145" i="1"/>
  <c r="D145" i="1" s="1"/>
  <c r="M178" i="1"/>
  <c r="U196" i="1"/>
  <c r="D196" i="1" s="1"/>
  <c r="M210" i="1"/>
  <c r="U61" i="1"/>
  <c r="D61" i="1" s="1"/>
  <c r="M200" i="1"/>
  <c r="M216" i="1"/>
  <c r="M232" i="1"/>
  <c r="U63" i="1"/>
  <c r="D63" i="1" s="1"/>
  <c r="U71" i="1"/>
  <c r="D71" i="1" s="1"/>
  <c r="U79" i="1"/>
  <c r="D79" i="1" s="1"/>
  <c r="U87" i="1"/>
  <c r="D87" i="1" s="1"/>
  <c r="U95" i="1"/>
  <c r="D95" i="1" s="1"/>
  <c r="U103" i="1"/>
  <c r="D103" i="1" s="1"/>
  <c r="U111" i="1"/>
  <c r="D111" i="1" s="1"/>
  <c r="U119" i="1"/>
  <c r="D119" i="1" s="1"/>
  <c r="U127" i="1"/>
  <c r="D127" i="1" s="1"/>
  <c r="U135" i="1"/>
  <c r="D135" i="1" s="1"/>
  <c r="U156" i="1"/>
  <c r="D156" i="1" s="1"/>
  <c r="M172" i="1"/>
  <c r="M222" i="1"/>
  <c r="U153" i="1"/>
  <c r="D153" i="1" s="1"/>
  <c r="U161" i="1"/>
  <c r="D161" i="1" s="1"/>
  <c r="U169" i="1"/>
  <c r="D169" i="1" s="1"/>
  <c r="U177" i="1"/>
  <c r="D177" i="1" s="1"/>
  <c r="U185" i="1"/>
  <c r="D185" i="1" s="1"/>
  <c r="U193" i="1"/>
  <c r="D193" i="1" s="1"/>
  <c r="U201" i="1"/>
  <c r="D201" i="1" s="1"/>
  <c r="U209" i="1"/>
  <c r="D209" i="1" s="1"/>
  <c r="U217" i="1"/>
  <c r="D217" i="1" s="1"/>
  <c r="U225" i="1"/>
  <c r="D225" i="1" s="1"/>
  <c r="U233" i="1"/>
  <c r="D233" i="1" s="1"/>
  <c r="U244" i="1"/>
  <c r="D244" i="1" s="1"/>
  <c r="M276" i="1"/>
  <c r="U200" i="1"/>
  <c r="D200" i="1" s="1"/>
  <c r="U216" i="1"/>
  <c r="D216" i="1" s="1"/>
  <c r="U232" i="1"/>
  <c r="D232" i="1" s="1"/>
  <c r="U247" i="1"/>
  <c r="D247" i="1" s="1"/>
  <c r="U253" i="1"/>
  <c r="D253" i="1" s="1"/>
  <c r="M279" i="1"/>
  <c r="U151" i="1"/>
  <c r="D151" i="1" s="1"/>
  <c r="U167" i="1"/>
  <c r="D167" i="1" s="1"/>
  <c r="U183" i="1"/>
  <c r="D183" i="1" s="1"/>
  <c r="U199" i="1"/>
  <c r="D199" i="1" s="1"/>
  <c r="U207" i="1"/>
  <c r="D207" i="1" s="1"/>
  <c r="U215" i="1"/>
  <c r="D215" i="1" s="1"/>
  <c r="U223" i="1"/>
  <c r="D223" i="1" s="1"/>
  <c r="U231" i="1"/>
  <c r="D231" i="1" s="1"/>
  <c r="U239" i="1"/>
  <c r="D239" i="1" s="1"/>
  <c r="M244" i="1"/>
  <c r="U267" i="1"/>
  <c r="D267" i="1" s="1"/>
  <c r="M283" i="1"/>
  <c r="U158" i="1"/>
  <c r="D158" i="1" s="1"/>
  <c r="U174" i="1"/>
  <c r="D174" i="1" s="1"/>
  <c r="U190" i="1"/>
  <c r="D190" i="1" s="1"/>
  <c r="U202" i="1"/>
  <c r="D202" i="1" s="1"/>
  <c r="U210" i="1"/>
  <c r="D210" i="1" s="1"/>
  <c r="U218" i="1"/>
  <c r="D218" i="1" s="1"/>
  <c r="U226" i="1"/>
  <c r="D226" i="1" s="1"/>
  <c r="U234" i="1"/>
  <c r="D234" i="1" s="1"/>
  <c r="M241" i="1"/>
  <c r="U251" i="1"/>
  <c r="D251" i="1" s="1"/>
  <c r="U259" i="1"/>
  <c r="D259" i="1" s="1"/>
  <c r="U269" i="1"/>
  <c r="D269" i="1" s="1"/>
  <c r="U285" i="1"/>
  <c r="D285" i="1" s="1"/>
  <c r="M376" i="1"/>
  <c r="U260" i="1"/>
  <c r="D260" i="1" s="1"/>
  <c r="U276" i="1"/>
  <c r="D276" i="1" s="1"/>
  <c r="U380" i="1"/>
  <c r="D380" i="1" s="1"/>
  <c r="M388" i="1"/>
  <c r="U250" i="1"/>
  <c r="D250" i="1" s="1"/>
  <c r="M261" i="1"/>
  <c r="M269" i="1"/>
  <c r="M277" i="1"/>
  <c r="M285" i="1"/>
  <c r="U423" i="1"/>
  <c r="D423" i="1" s="1"/>
  <c r="M461" i="1"/>
  <c r="U394" i="1"/>
  <c r="D394" i="1" s="1"/>
  <c r="M418" i="1"/>
  <c r="M427" i="1"/>
  <c r="U498" i="1"/>
  <c r="D498" i="1" s="1"/>
  <c r="U496" i="1"/>
  <c r="D496" i="1" s="1"/>
  <c r="U512" i="1"/>
  <c r="D512" i="1" s="1"/>
  <c r="U520" i="1"/>
  <c r="D520" i="1" s="1"/>
  <c r="U559" i="1"/>
  <c r="D559" i="1" s="1"/>
  <c r="M75" i="1"/>
  <c r="M91" i="1"/>
  <c r="M107" i="1"/>
  <c r="M123" i="1"/>
  <c r="M71" i="1"/>
  <c r="M65" i="1"/>
  <c r="M81" i="1"/>
  <c r="M97" i="1"/>
  <c r="M113" i="1"/>
  <c r="M129" i="1"/>
  <c r="M87" i="1"/>
  <c r="M119" i="1"/>
  <c r="U62" i="1"/>
  <c r="D62" i="1" s="1"/>
  <c r="U78" i="1"/>
  <c r="D78" i="1" s="1"/>
  <c r="U94" i="1"/>
  <c r="D94" i="1" s="1"/>
  <c r="U110" i="1"/>
  <c r="D110" i="1" s="1"/>
  <c r="U126" i="1"/>
  <c r="D126" i="1" s="1"/>
  <c r="U138" i="1"/>
  <c r="D138" i="1" s="1"/>
  <c r="U146" i="1"/>
  <c r="D146" i="1" s="1"/>
  <c r="M150" i="1"/>
  <c r="M166" i="1"/>
  <c r="M182" i="1"/>
  <c r="M198" i="1"/>
  <c r="M212" i="1"/>
  <c r="M228" i="1"/>
  <c r="U85" i="1"/>
  <c r="D85" i="1" s="1"/>
  <c r="U101" i="1"/>
  <c r="D101" i="1" s="1"/>
  <c r="U117" i="1"/>
  <c r="D117" i="1" s="1"/>
  <c r="U133" i="1"/>
  <c r="D133" i="1" s="1"/>
  <c r="M162" i="1"/>
  <c r="U180" i="1"/>
  <c r="D180" i="1" s="1"/>
  <c r="M196" i="1"/>
  <c r="M202" i="1"/>
  <c r="M234" i="1"/>
  <c r="U69" i="1"/>
  <c r="D69" i="1" s="1"/>
  <c r="U64" i="1"/>
  <c r="D64" i="1" s="1"/>
  <c r="U72" i="1"/>
  <c r="D72" i="1" s="1"/>
  <c r="U80" i="1"/>
  <c r="D80" i="1" s="1"/>
  <c r="U88" i="1"/>
  <c r="D88" i="1" s="1"/>
  <c r="U96" i="1"/>
  <c r="D96" i="1" s="1"/>
  <c r="U104" i="1"/>
  <c r="D104" i="1" s="1"/>
  <c r="U112" i="1"/>
  <c r="D112" i="1" s="1"/>
  <c r="U120" i="1"/>
  <c r="D120" i="1" s="1"/>
  <c r="U128" i="1"/>
  <c r="D128" i="1" s="1"/>
  <c r="U136" i="1"/>
  <c r="D136" i="1" s="1"/>
  <c r="U144" i="1"/>
  <c r="D144" i="1" s="1"/>
  <c r="M158" i="1"/>
  <c r="M174" i="1"/>
  <c r="M190" i="1"/>
  <c r="M66" i="1"/>
  <c r="M74" i="1"/>
  <c r="M82" i="1"/>
  <c r="M90" i="1"/>
  <c r="M98" i="1"/>
  <c r="M106" i="1"/>
  <c r="M114" i="1"/>
  <c r="M122" i="1"/>
  <c r="M130" i="1"/>
  <c r="U139" i="1"/>
  <c r="D139" i="1" s="1"/>
  <c r="M156" i="1"/>
  <c r="M186" i="1"/>
  <c r="M214" i="1"/>
  <c r="M247" i="1"/>
  <c r="U204" i="1"/>
  <c r="D204" i="1" s="1"/>
  <c r="U220" i="1"/>
  <c r="D220" i="1" s="1"/>
  <c r="U236" i="1"/>
  <c r="D236" i="1" s="1"/>
  <c r="M253" i="1"/>
  <c r="U263" i="1"/>
  <c r="D263" i="1" s="1"/>
  <c r="M280" i="1"/>
  <c r="U155" i="1"/>
  <c r="D155" i="1" s="1"/>
  <c r="U171" i="1"/>
  <c r="D171" i="1" s="1"/>
  <c r="U187" i="1"/>
  <c r="D187" i="1" s="1"/>
  <c r="U248" i="1"/>
  <c r="D248" i="1" s="1"/>
  <c r="M267" i="1"/>
  <c r="M284" i="1"/>
  <c r="U162" i="1"/>
  <c r="D162" i="1" s="1"/>
  <c r="U178" i="1"/>
  <c r="D178" i="1" s="1"/>
  <c r="U194" i="1"/>
  <c r="D194" i="1" s="1"/>
  <c r="M205" i="1"/>
  <c r="M213" i="1"/>
  <c r="M221" i="1"/>
  <c r="M229" i="1"/>
  <c r="M237" i="1"/>
  <c r="U243" i="1"/>
  <c r="D243" i="1" s="1"/>
  <c r="U271" i="1"/>
  <c r="D271" i="1" s="1"/>
  <c r="U287" i="1"/>
  <c r="D287" i="1" s="1"/>
  <c r="U257" i="1"/>
  <c r="D257" i="1" s="1"/>
  <c r="U273" i="1"/>
  <c r="D273" i="1" s="1"/>
  <c r="U264" i="1"/>
  <c r="D264" i="1" s="1"/>
  <c r="U280" i="1"/>
  <c r="D280" i="1" s="1"/>
  <c r="M380" i="1"/>
  <c r="U404" i="1"/>
  <c r="D404" i="1" s="1"/>
  <c r="U254" i="1"/>
  <c r="D254" i="1" s="1"/>
  <c r="U262" i="1"/>
  <c r="D262" i="1" s="1"/>
  <c r="U270" i="1"/>
  <c r="D270" i="1" s="1"/>
  <c r="U278" i="1"/>
  <c r="D278" i="1" s="1"/>
  <c r="U286" i="1"/>
  <c r="D286" i="1" s="1"/>
  <c r="M375" i="1"/>
  <c r="U377" i="1"/>
  <c r="D377" i="1" s="1"/>
  <c r="U402" i="1"/>
  <c r="D402" i="1" s="1"/>
  <c r="U461" i="1"/>
  <c r="D461" i="1" s="1"/>
  <c r="M394" i="1"/>
  <c r="U418" i="1"/>
  <c r="D418" i="1" s="1"/>
  <c r="U427" i="1"/>
  <c r="D427" i="1" s="1"/>
  <c r="U431" i="1"/>
  <c r="D431" i="1" s="1"/>
  <c r="M377" i="1"/>
  <c r="M472" i="1"/>
  <c r="M425" i="1"/>
  <c r="U429" i="1"/>
  <c r="D429" i="1" s="1"/>
  <c r="M441" i="1"/>
  <c r="U445" i="1"/>
  <c r="D445" i="1" s="1"/>
  <c r="U435" i="1"/>
  <c r="D435" i="1" s="1"/>
  <c r="U443" i="1"/>
  <c r="D443" i="1" s="1"/>
  <c r="U449" i="1"/>
  <c r="D449" i="1" s="1"/>
  <c r="U453" i="1"/>
  <c r="D453" i="1" s="1"/>
  <c r="U457" i="1"/>
  <c r="D457" i="1" s="1"/>
  <c r="M474" i="1"/>
  <c r="M463" i="1"/>
  <c r="U463" i="1"/>
  <c r="D463" i="1" s="1"/>
  <c r="U476" i="1"/>
  <c r="D476" i="1" s="1"/>
  <c r="U494" i="1"/>
  <c r="D494" i="1" s="1"/>
  <c r="M510" i="1"/>
  <c r="M484" i="1"/>
  <c r="U506" i="1"/>
  <c r="D506" i="1" s="1"/>
  <c r="M498" i="1"/>
  <c r="U526" i="1"/>
  <c r="D526" i="1" s="1"/>
  <c r="M541" i="1"/>
  <c r="M549" i="1"/>
  <c r="U543" i="1"/>
  <c r="D543" i="1" s="1"/>
  <c r="M542" i="1"/>
  <c r="M547" i="1"/>
  <c r="M554" i="1"/>
  <c r="U553" i="1"/>
  <c r="D553" i="1" s="1"/>
  <c r="M564" i="1"/>
  <c r="U549" i="1"/>
  <c r="D549" i="1" s="1"/>
  <c r="U544" i="1"/>
  <c r="D544" i="1" s="1"/>
  <c r="M556" i="1"/>
  <c r="U564" i="1"/>
  <c r="D564" i="1" s="1"/>
  <c r="U563" i="1"/>
  <c r="D563" i="1" s="1"/>
  <c r="M431" i="1"/>
  <c r="M382" i="1"/>
  <c r="M435" i="1"/>
  <c r="M453" i="1"/>
  <c r="U510" i="1"/>
  <c r="D510" i="1" s="1"/>
  <c r="U492" i="1"/>
  <c r="D492" i="1" s="1"/>
  <c r="U546" i="1"/>
  <c r="D546" i="1" s="1"/>
  <c r="U551" i="1"/>
  <c r="D551" i="1" s="1"/>
  <c r="M14" i="1"/>
  <c r="M18" i="1"/>
  <c r="M22" i="1"/>
  <c r="M26" i="1"/>
  <c r="M30" i="1"/>
  <c r="M34" i="1"/>
  <c r="M38" i="1"/>
  <c r="M42" i="1"/>
  <c r="M46" i="1"/>
  <c r="M50" i="1"/>
  <c r="M54" i="1"/>
  <c r="M58" i="1"/>
  <c r="J342" i="1"/>
  <c r="M344" i="1"/>
  <c r="U348" i="1"/>
  <c r="D348" i="1" s="1"/>
  <c r="K351" i="1"/>
  <c r="J358" i="1"/>
  <c r="M360" i="1"/>
  <c r="U364" i="1"/>
  <c r="D364" i="1" s="1"/>
  <c r="K367" i="1"/>
  <c r="K381" i="1"/>
  <c r="K297" i="1"/>
  <c r="K313" i="1"/>
  <c r="K329" i="1"/>
  <c r="J385" i="1"/>
  <c r="J395" i="1"/>
  <c r="K415" i="1"/>
  <c r="J440" i="1"/>
  <c r="K404" i="1"/>
  <c r="M436" i="1"/>
  <c r="M411" i="1"/>
  <c r="K450" i="1"/>
  <c r="M452" i="1"/>
  <c r="U454" i="1"/>
  <c r="D454" i="1" s="1"/>
  <c r="K458" i="1"/>
  <c r="J398" i="1"/>
  <c r="M405" i="1"/>
  <c r="J424" i="1"/>
  <c r="U430" i="1"/>
  <c r="D430" i="1" s="1"/>
  <c r="M438" i="1"/>
  <c r="K462" i="1"/>
  <c r="J434" i="1"/>
  <c r="M485" i="1"/>
  <c r="K471" i="1"/>
  <c r="U481" i="1"/>
  <c r="D481" i="1" s="1"/>
  <c r="J469" i="1"/>
  <c r="K477" i="1"/>
  <c r="M527" i="1"/>
  <c r="M501" i="1"/>
  <c r="M497" i="1"/>
  <c r="J525" i="1"/>
  <c r="K526" i="1"/>
  <c r="K535" i="1"/>
  <c r="M534" i="1"/>
  <c r="K548" i="1"/>
  <c r="U550" i="1"/>
  <c r="D550" i="1" s="1"/>
  <c r="K557" i="1"/>
  <c r="U558" i="1"/>
  <c r="D558" i="1" s="1"/>
  <c r="J534" i="1"/>
  <c r="J450" i="1"/>
  <c r="M400" i="1"/>
  <c r="M428" i="1"/>
  <c r="K417" i="1"/>
  <c r="M477" i="1"/>
  <c r="K513" i="1"/>
  <c r="K340" i="1"/>
  <c r="K356" i="1"/>
  <c r="K372" i="1"/>
  <c r="K408" i="1"/>
  <c r="K339" i="1"/>
  <c r="M348" i="1"/>
  <c r="U352" i="1"/>
  <c r="D352" i="1" s="1"/>
  <c r="K355" i="1"/>
  <c r="M364" i="1"/>
  <c r="U368" i="1"/>
  <c r="D368" i="1" s="1"/>
  <c r="K371" i="1"/>
  <c r="M384" i="1"/>
  <c r="K301" i="1"/>
  <c r="K317" i="1"/>
  <c r="K333" i="1"/>
  <c r="M406" i="1"/>
  <c r="U401" i="1"/>
  <c r="D401" i="1" s="1"/>
  <c r="K448" i="1"/>
  <c r="M450" i="1"/>
  <c r="U452" i="1"/>
  <c r="D452" i="1" s="1"/>
  <c r="K456" i="1"/>
  <c r="M458" i="1"/>
  <c r="U405" i="1"/>
  <c r="D405" i="1" s="1"/>
  <c r="M430" i="1"/>
  <c r="K442" i="1"/>
  <c r="M417" i="1"/>
  <c r="M479" i="1"/>
  <c r="K466" i="1"/>
  <c r="K473" i="1"/>
  <c r="U515" i="1"/>
  <c r="D515" i="1" s="1"/>
  <c r="K464" i="1"/>
  <c r="K472" i="1"/>
  <c r="K491" i="1"/>
  <c r="U527" i="1"/>
  <c r="D527" i="1" s="1"/>
  <c r="U511" i="1"/>
  <c r="D511" i="1" s="1"/>
  <c r="M529" i="1"/>
  <c r="K505" i="1"/>
  <c r="M528" i="1"/>
  <c r="M523" i="1"/>
  <c r="U534" i="1"/>
  <c r="D534" i="1" s="1"/>
  <c r="K552" i="1"/>
  <c r="M558" i="1"/>
  <c r="U400" i="1"/>
  <c r="D400" i="1" s="1"/>
  <c r="U428" i="1"/>
  <c r="D428" i="1" s="1"/>
  <c r="U466" i="1"/>
  <c r="D466" i="1" s="1"/>
  <c r="J11" i="1"/>
  <c r="J15" i="1"/>
  <c r="J19" i="1"/>
  <c r="J345" i="1"/>
  <c r="J361" i="1"/>
  <c r="J436" i="1"/>
  <c r="J408" i="1"/>
  <c r="J419" i="1"/>
  <c r="J430" i="1"/>
  <c r="J479" i="1"/>
  <c r="J485" i="1"/>
  <c r="J481" i="1"/>
  <c r="J478" i="1"/>
  <c r="J529" i="1"/>
  <c r="J523" i="1"/>
  <c r="J552" i="1"/>
  <c r="J540" i="1"/>
  <c r="K546" i="1"/>
  <c r="K545" i="1"/>
  <c r="K375" i="1"/>
  <c r="K378" i="1"/>
  <c r="K289" i="1"/>
  <c r="K286" i="1"/>
  <c r="K282" i="1"/>
  <c r="K278" i="1"/>
  <c r="K274" i="1"/>
  <c r="K270" i="1"/>
  <c r="K266" i="1"/>
  <c r="K262" i="1"/>
  <c r="K279" i="1"/>
  <c r="K275" i="1"/>
  <c r="K271" i="1"/>
  <c r="K267" i="1"/>
  <c r="K263" i="1"/>
  <c r="K259" i="1"/>
  <c r="K255" i="1"/>
  <c r="K281" i="1"/>
  <c r="K265" i="1"/>
  <c r="K258" i="1"/>
  <c r="K247" i="1"/>
  <c r="K240" i="1"/>
  <c r="K236" i="1"/>
  <c r="K232" i="1"/>
  <c r="K228" i="1"/>
  <c r="K224" i="1"/>
  <c r="K220" i="1"/>
  <c r="K216" i="1"/>
  <c r="K212" i="1"/>
  <c r="K208" i="1"/>
  <c r="K204" i="1"/>
  <c r="K200" i="1"/>
  <c r="K196" i="1"/>
  <c r="K192" i="1"/>
  <c r="K188" i="1"/>
  <c r="K184" i="1"/>
  <c r="K180" i="1"/>
  <c r="K176" i="1"/>
  <c r="K172" i="1"/>
  <c r="K168" i="1"/>
  <c r="K164" i="1"/>
  <c r="K160" i="1"/>
  <c r="K156" i="1"/>
  <c r="K152" i="1"/>
  <c r="K277" i="1"/>
  <c r="K261" i="1"/>
  <c r="K254" i="1"/>
  <c r="K273" i="1"/>
  <c r="K257" i="1"/>
  <c r="K251" i="1"/>
  <c r="K250" i="1"/>
  <c r="K249" i="1"/>
  <c r="K243" i="1"/>
  <c r="K242" i="1"/>
  <c r="K241" i="1"/>
  <c r="K238" i="1"/>
  <c r="K234" i="1"/>
  <c r="K230" i="1"/>
  <c r="K226" i="1"/>
  <c r="K222" i="1"/>
  <c r="K218" i="1"/>
  <c r="K214" i="1"/>
  <c r="K210" i="1"/>
  <c r="K206" i="1"/>
  <c r="K202" i="1"/>
  <c r="K285" i="1"/>
  <c r="K269" i="1"/>
  <c r="K194" i="1"/>
  <c r="K178" i="1"/>
  <c r="K162" i="1"/>
  <c r="K145" i="1"/>
  <c r="K141" i="1"/>
  <c r="K137" i="1"/>
  <c r="K133" i="1"/>
  <c r="K129" i="1"/>
  <c r="K125" i="1"/>
  <c r="K121" i="1"/>
  <c r="K117" i="1"/>
  <c r="K113" i="1"/>
  <c r="K109" i="1"/>
  <c r="K105" i="1"/>
  <c r="K101" i="1"/>
  <c r="K97" i="1"/>
  <c r="K93" i="1"/>
  <c r="K89" i="1"/>
  <c r="K85" i="1"/>
  <c r="K81" i="1"/>
  <c r="K77" i="1"/>
  <c r="K73" i="1"/>
  <c r="K69" i="1"/>
  <c r="K65" i="1"/>
  <c r="K61" i="1"/>
  <c r="K198" i="1"/>
  <c r="K182" i="1"/>
  <c r="K166" i="1"/>
  <c r="K150" i="1"/>
  <c r="K71" i="1"/>
  <c r="K67" i="1"/>
  <c r="K63" i="1"/>
  <c r="K186" i="1"/>
  <c r="K170" i="1"/>
  <c r="K154" i="1"/>
  <c r="K143" i="1"/>
  <c r="K139" i="1"/>
  <c r="K135" i="1"/>
  <c r="K131" i="1"/>
  <c r="K127" i="1"/>
  <c r="K123" i="1"/>
  <c r="K119" i="1"/>
  <c r="K115" i="1"/>
  <c r="K111" i="1"/>
  <c r="K107" i="1"/>
  <c r="K103" i="1"/>
  <c r="K99" i="1"/>
  <c r="K95" i="1"/>
  <c r="K91" i="1"/>
  <c r="K87" i="1"/>
  <c r="K83" i="1"/>
  <c r="K79" i="1"/>
  <c r="K75" i="1"/>
  <c r="K190" i="1"/>
  <c r="K174" i="1"/>
  <c r="K158" i="1"/>
  <c r="K148" i="1"/>
  <c r="K132" i="1"/>
  <c r="K128" i="1"/>
  <c r="K124" i="1"/>
  <c r="K120" i="1"/>
  <c r="K116" i="1"/>
  <c r="K112" i="1"/>
  <c r="K108" i="1"/>
  <c r="K104" i="1"/>
  <c r="K100" i="1"/>
  <c r="K96" i="1"/>
  <c r="K92" i="1"/>
  <c r="K88" i="1"/>
  <c r="K84" i="1"/>
  <c r="K80" i="1"/>
  <c r="K76" i="1"/>
  <c r="K72" i="1"/>
  <c r="K68" i="1"/>
  <c r="K64" i="1"/>
  <c r="K18" i="1"/>
  <c r="K14" i="1"/>
  <c r="K17" i="1"/>
  <c r="K13" i="1"/>
  <c r="K12" i="1"/>
  <c r="K19" i="1"/>
  <c r="K30" i="1"/>
  <c r="K46" i="1"/>
  <c r="K31" i="1"/>
  <c r="K21" i="1"/>
  <c r="K37" i="1"/>
  <c r="K53" i="1"/>
  <c r="K142" i="1"/>
  <c r="K39" i="1"/>
  <c r="K62" i="1"/>
  <c r="K28" i="1"/>
  <c r="K44" i="1"/>
  <c r="K60" i="1"/>
  <c r="K74" i="1"/>
  <c r="K90" i="1"/>
  <c r="K106" i="1"/>
  <c r="K122" i="1"/>
  <c r="K94" i="1"/>
  <c r="K138" i="1"/>
  <c r="K203" i="1"/>
  <c r="K219" i="1"/>
  <c r="K235" i="1"/>
  <c r="K185" i="1"/>
  <c r="K199" i="1"/>
  <c r="K217" i="1"/>
  <c r="K159" i="1"/>
  <c r="K229" i="1"/>
  <c r="K298" i="1"/>
  <c r="K328" i="1"/>
  <c r="K276" i="1"/>
  <c r="K308" i="1"/>
  <c r="K334" i="1"/>
  <c r="K280" i="1"/>
  <c r="K324" i="1"/>
  <c r="K283" i="1"/>
  <c r="K314" i="1"/>
  <c r="K391" i="1"/>
  <c r="K382" i="1"/>
  <c r="K411" i="1"/>
  <c r="K399" i="1"/>
  <c r="K437" i="1"/>
  <c r="K431" i="1"/>
  <c r="K439" i="1"/>
  <c r="K447" i="1"/>
  <c r="K449" i="1"/>
  <c r="K457" i="1"/>
  <c r="K536" i="1"/>
  <c r="K542" i="1"/>
  <c r="K523" i="1"/>
  <c r="K537" i="1"/>
  <c r="K554" i="1"/>
  <c r="K441" i="1"/>
  <c r="K427" i="1"/>
  <c r="K435" i="1"/>
  <c r="K443" i="1"/>
  <c r="K476" i="1"/>
  <c r="K479" i="1"/>
  <c r="K16" i="1"/>
  <c r="K34" i="1"/>
  <c r="K50" i="1"/>
  <c r="K144" i="1"/>
  <c r="K43" i="1"/>
  <c r="K25" i="1"/>
  <c r="K41" i="1"/>
  <c r="K57" i="1"/>
  <c r="K70" i="1"/>
  <c r="K86" i="1"/>
  <c r="K102" i="1"/>
  <c r="K118" i="1"/>
  <c r="K134" i="1"/>
  <c r="K47" i="1"/>
  <c r="K32" i="1"/>
  <c r="K48" i="1"/>
  <c r="K27" i="1"/>
  <c r="K169" i="1"/>
  <c r="K183" i="1"/>
  <c r="K209" i="1"/>
  <c r="K245" i="1"/>
  <c r="K197" i="1"/>
  <c r="K215" i="1"/>
  <c r="K231" i="1"/>
  <c r="K193" i="1"/>
  <c r="K221" i="1"/>
  <c r="K287" i="1"/>
  <c r="K306" i="1"/>
  <c r="K336" i="1"/>
  <c r="K252" i="1"/>
  <c r="K310" i="1"/>
  <c r="K256" i="1"/>
  <c r="K264" i="1"/>
  <c r="K294" i="1"/>
  <c r="K332" i="1"/>
  <c r="K322" i="1"/>
  <c r="K376" i="1"/>
  <c r="K393" i="1"/>
  <c r="K407" i="1"/>
  <c r="K429" i="1"/>
  <c r="K445" i="1"/>
  <c r="K402" i="1"/>
  <c r="K413" i="1"/>
  <c r="K423" i="1"/>
  <c r="K414" i="1"/>
  <c r="K425" i="1"/>
  <c r="K451" i="1"/>
  <c r="K459" i="1"/>
  <c r="K480" i="1"/>
  <c r="K463" i="1"/>
  <c r="K529" i="1"/>
  <c r="K530" i="1"/>
  <c r="K534" i="1"/>
  <c r="K524" i="1"/>
  <c r="K544" i="1"/>
  <c r="K541" i="1"/>
  <c r="K555" i="1"/>
  <c r="K556" i="1"/>
  <c r="K478" i="1"/>
  <c r="K453" i="1"/>
  <c r="K461" i="1"/>
  <c r="K11" i="1"/>
  <c r="K22" i="1"/>
  <c r="K38" i="1"/>
  <c r="K54" i="1"/>
  <c r="K66" i="1"/>
  <c r="K82" i="1"/>
  <c r="K98" i="1"/>
  <c r="K114" i="1"/>
  <c r="K130" i="1"/>
  <c r="K51" i="1"/>
  <c r="K29" i="1"/>
  <c r="K45" i="1"/>
  <c r="K23" i="1"/>
  <c r="K55" i="1"/>
  <c r="K78" i="1"/>
  <c r="K20" i="1"/>
  <c r="K36" i="1"/>
  <c r="K52" i="1"/>
  <c r="K59" i="1"/>
  <c r="K110" i="1"/>
  <c r="K126" i="1"/>
  <c r="K155" i="1"/>
  <c r="K157" i="1"/>
  <c r="K171" i="1"/>
  <c r="K173" i="1"/>
  <c r="K187" i="1"/>
  <c r="K189" i="1"/>
  <c r="K211" i="1"/>
  <c r="K227" i="1"/>
  <c r="K153" i="1"/>
  <c r="K167" i="1"/>
  <c r="K201" i="1"/>
  <c r="K233" i="1"/>
  <c r="K149" i="1"/>
  <c r="K163" i="1"/>
  <c r="K165" i="1"/>
  <c r="K179" i="1"/>
  <c r="K181" i="1"/>
  <c r="K195" i="1"/>
  <c r="K177" i="1"/>
  <c r="K191" i="1"/>
  <c r="K213" i="1"/>
  <c r="K246" i="1"/>
  <c r="K288" i="1"/>
  <c r="K312" i="1"/>
  <c r="K260" i="1"/>
  <c r="K292" i="1"/>
  <c r="K318" i="1"/>
  <c r="K302" i="1"/>
  <c r="K377" i="1"/>
  <c r="K268" i="1"/>
  <c r="K284" i="1"/>
  <c r="K296" i="1"/>
  <c r="K330" i="1"/>
  <c r="K394" i="1"/>
  <c r="K385" i="1"/>
  <c r="K387" i="1"/>
  <c r="K433" i="1"/>
  <c r="K15" i="1"/>
  <c r="K26" i="1"/>
  <c r="K42" i="1"/>
  <c r="K58" i="1"/>
  <c r="K136" i="1"/>
  <c r="K147" i="1"/>
  <c r="K33" i="1"/>
  <c r="K49" i="1"/>
  <c r="K35" i="1"/>
  <c r="K24" i="1"/>
  <c r="K40" i="1"/>
  <c r="K56" i="1"/>
  <c r="K140" i="1"/>
  <c r="K146" i="1"/>
  <c r="K253" i="1"/>
  <c r="K151" i="1"/>
  <c r="K225" i="1"/>
  <c r="K207" i="1"/>
  <c r="K223" i="1"/>
  <c r="K239" i="1"/>
  <c r="K161" i="1"/>
  <c r="K175" i="1"/>
  <c r="K205" i="1"/>
  <c r="K237" i="1"/>
  <c r="K272" i="1"/>
  <c r="K290" i="1"/>
  <c r="K320" i="1"/>
  <c r="K244" i="1"/>
  <c r="K300" i="1"/>
  <c r="K326" i="1"/>
  <c r="K316" i="1"/>
  <c r="K396" i="1"/>
  <c r="K248" i="1"/>
  <c r="K304" i="1"/>
  <c r="K386" i="1"/>
  <c r="K401" i="1"/>
  <c r="K379" i="1"/>
  <c r="K409" i="1"/>
  <c r="K410" i="1"/>
  <c r="K455" i="1"/>
  <c r="K527" i="1"/>
  <c r="K539" i="1"/>
  <c r="K538" i="1"/>
  <c r="K543" i="1"/>
  <c r="K563" i="1"/>
  <c r="K561" i="1"/>
  <c r="K564" i="1"/>
  <c r="K465" i="1"/>
  <c r="K559" i="1"/>
  <c r="K553" i="1"/>
  <c r="J10" i="1"/>
  <c r="J14" i="1"/>
  <c r="J18" i="1"/>
  <c r="J26" i="1"/>
  <c r="K337" i="1"/>
  <c r="J344" i="1"/>
  <c r="K353" i="1"/>
  <c r="J360" i="1"/>
  <c r="K369" i="1"/>
  <c r="K291" i="1"/>
  <c r="K307" i="1"/>
  <c r="K323" i="1"/>
  <c r="K416" i="1"/>
  <c r="J383" i="1"/>
  <c r="K412" i="1"/>
  <c r="K388" i="1"/>
  <c r="K446" i="1"/>
  <c r="K470" i="1"/>
  <c r="J519" i="1"/>
  <c r="K528" i="1"/>
  <c r="J535" i="1"/>
  <c r="K486" i="1"/>
  <c r="K494" i="1"/>
  <c r="K502" i="1"/>
  <c r="K510" i="1"/>
  <c r="J537" i="1"/>
  <c r="J409" i="1"/>
  <c r="J452" i="1"/>
  <c r="K380" i="1"/>
  <c r="J438" i="1"/>
  <c r="K509" i="1"/>
  <c r="J532" i="1"/>
  <c r="J538" i="1"/>
  <c r="K558" i="1"/>
  <c r="J558" i="1"/>
  <c r="K344" i="1"/>
  <c r="J351" i="1"/>
  <c r="K360" i="1"/>
  <c r="J367" i="1"/>
  <c r="J454" i="1"/>
  <c r="J393" i="1"/>
  <c r="J462" i="1"/>
  <c r="K483" i="1"/>
  <c r="J507" i="1"/>
  <c r="J526" i="1"/>
  <c r="U10" i="1"/>
  <c r="J12" i="1"/>
  <c r="J16" i="1"/>
  <c r="U340" i="1"/>
  <c r="D340" i="1" s="1"/>
  <c r="K343" i="1"/>
  <c r="J350" i="1"/>
  <c r="M352" i="1"/>
  <c r="U356" i="1"/>
  <c r="D356" i="1" s="1"/>
  <c r="K359" i="1"/>
  <c r="J366" i="1"/>
  <c r="M368" i="1"/>
  <c r="U372" i="1"/>
  <c r="D372" i="1" s="1"/>
  <c r="J381" i="1"/>
  <c r="U384" i="1"/>
  <c r="D384" i="1" s="1"/>
  <c r="K305" i="1"/>
  <c r="K321" i="1"/>
  <c r="J396" i="1"/>
  <c r="M392" i="1"/>
  <c r="M397" i="1"/>
  <c r="J389" i="1"/>
  <c r="U406" i="1"/>
  <c r="D406" i="1" s="1"/>
  <c r="M401" i="1"/>
  <c r="M448" i="1"/>
  <c r="U450" i="1"/>
  <c r="D450" i="1" s="1"/>
  <c r="K454" i="1"/>
  <c r="M456" i="1"/>
  <c r="U458" i="1"/>
  <c r="D458" i="1" s="1"/>
  <c r="K400" i="1"/>
  <c r="J412" i="1"/>
  <c r="K434" i="1"/>
  <c r="U446" i="1"/>
  <c r="D446" i="1" s="1"/>
  <c r="U417" i="1"/>
  <c r="D417" i="1" s="1"/>
  <c r="K460" i="1"/>
  <c r="U479" i="1"/>
  <c r="D479" i="1" s="1"/>
  <c r="K467" i="1"/>
  <c r="K475" i="1"/>
  <c r="M515" i="1"/>
  <c r="K468" i="1"/>
  <c r="K503" i="1"/>
  <c r="M511" i="1"/>
  <c r="U529" i="1"/>
  <c r="D529" i="1" s="1"/>
  <c r="J533" i="1"/>
  <c r="U528" i="1"/>
  <c r="D528" i="1" s="1"/>
  <c r="U523" i="1"/>
  <c r="D523" i="1" s="1"/>
  <c r="J530" i="1"/>
  <c r="J539" i="1"/>
  <c r="U557" i="1"/>
  <c r="D557" i="1" s="1"/>
  <c r="U561" i="1"/>
  <c r="D561" i="1" s="1"/>
  <c r="K550" i="1"/>
  <c r="J404" i="1"/>
  <c r="J387" i="1"/>
  <c r="K405" i="1"/>
  <c r="U391" i="1"/>
  <c r="D391" i="1" s="1"/>
  <c r="M466" i="1"/>
  <c r="J483" i="1"/>
  <c r="J517" i="1"/>
  <c r="J349" i="1"/>
  <c r="J365" i="1"/>
  <c r="K341" i="1"/>
  <c r="J348" i="1"/>
  <c r="K357" i="1"/>
  <c r="J364" i="1"/>
  <c r="K373" i="1"/>
  <c r="K295" i="1"/>
  <c r="K311" i="1"/>
  <c r="K327" i="1"/>
  <c r="K390" i="1"/>
  <c r="K438" i="1"/>
  <c r="J426" i="1"/>
  <c r="K499" i="1"/>
  <c r="K489" i="1"/>
  <c r="J531" i="1"/>
  <c r="K488" i="1"/>
  <c r="K496" i="1"/>
  <c r="K504" i="1"/>
  <c r="K512" i="1"/>
  <c r="J561" i="1"/>
  <c r="K444" i="1"/>
  <c r="K517" i="1"/>
  <c r="J21" i="1"/>
  <c r="J29" i="1"/>
  <c r="J33" i="1"/>
  <c r="J37" i="1"/>
  <c r="J41" i="1"/>
  <c r="J45" i="1"/>
  <c r="J49" i="1"/>
  <c r="J53" i="1"/>
  <c r="J57" i="1"/>
  <c r="J339" i="1"/>
  <c r="K348" i="1"/>
  <c r="J355" i="1"/>
  <c r="K364" i="1"/>
  <c r="J371" i="1"/>
  <c r="J418" i="1"/>
  <c r="K495" i="1"/>
  <c r="U14" i="1"/>
  <c r="D14" i="1" s="1"/>
  <c r="U18" i="1"/>
  <c r="D18" i="1" s="1"/>
  <c r="U22" i="1"/>
  <c r="D22" i="1" s="1"/>
  <c r="U26" i="1"/>
  <c r="D26" i="1" s="1"/>
  <c r="U30" i="1"/>
  <c r="D30" i="1" s="1"/>
  <c r="U34" i="1"/>
  <c r="D34" i="1" s="1"/>
  <c r="U38" i="1"/>
  <c r="D38" i="1" s="1"/>
  <c r="U42" i="1"/>
  <c r="D42" i="1" s="1"/>
  <c r="U46" i="1"/>
  <c r="D46" i="1" s="1"/>
  <c r="U50" i="1"/>
  <c r="D50" i="1" s="1"/>
  <c r="U54" i="1"/>
  <c r="D54" i="1" s="1"/>
  <c r="U58" i="1"/>
  <c r="D58" i="1" s="1"/>
  <c r="J338" i="1"/>
  <c r="M340" i="1"/>
  <c r="U344" i="1"/>
  <c r="D344" i="1" s="1"/>
  <c r="K347" i="1"/>
  <c r="J354" i="1"/>
  <c r="M356" i="1"/>
  <c r="U360" i="1"/>
  <c r="D360" i="1" s="1"/>
  <c r="K363" i="1"/>
  <c r="J370" i="1"/>
  <c r="M372" i="1"/>
  <c r="K293" i="1"/>
  <c r="K309" i="1"/>
  <c r="K325" i="1"/>
  <c r="U392" i="1"/>
  <c r="D392" i="1" s="1"/>
  <c r="U397" i="1"/>
  <c r="D397" i="1" s="1"/>
  <c r="K421" i="1"/>
  <c r="U436" i="1"/>
  <c r="D436" i="1" s="1"/>
  <c r="U411" i="1"/>
  <c r="D411" i="1" s="1"/>
  <c r="U448" i="1"/>
  <c r="D448" i="1" s="1"/>
  <c r="K452" i="1"/>
  <c r="M454" i="1"/>
  <c r="U456" i="1"/>
  <c r="D456" i="1" s="1"/>
  <c r="K383" i="1"/>
  <c r="K403" i="1"/>
  <c r="K426" i="1"/>
  <c r="U438" i="1"/>
  <c r="D438" i="1" s="1"/>
  <c r="M446" i="1"/>
  <c r="K422" i="1"/>
  <c r="K420" i="1"/>
  <c r="U485" i="1"/>
  <c r="D485" i="1" s="1"/>
  <c r="K469" i="1"/>
  <c r="M481" i="1"/>
  <c r="U501" i="1"/>
  <c r="D501" i="1" s="1"/>
  <c r="U497" i="1"/>
  <c r="D497" i="1" s="1"/>
  <c r="K531" i="1"/>
  <c r="K540" i="1"/>
  <c r="M550" i="1"/>
  <c r="M557" i="1"/>
  <c r="M561" i="1"/>
  <c r="K520" i="1"/>
  <c r="J550" i="1"/>
  <c r="K418" i="1"/>
  <c r="M391" i="1"/>
  <c r="U477" i="1"/>
  <c r="D477" i="1" s="1"/>
  <c r="K507" i="1"/>
  <c r="K533" i="1"/>
  <c r="U578" i="1" l="1"/>
  <c r="M10" i="1"/>
  <c r="M578" i="1" s="1"/>
  <c r="D10" i="1"/>
  <c r="K10" i="1"/>
  <c r="K578" i="1" s="1"/>
  <c r="D578" i="1" l="1"/>
  <c r="L10" i="1" s="1"/>
  <c r="D575" i="1"/>
  <c r="L572" i="1" l="1"/>
  <c r="L574" i="1"/>
  <c r="L573" i="1"/>
  <c r="E571" i="1"/>
  <c r="G571" i="1" s="1"/>
  <c r="E570" i="1"/>
  <c r="G570" i="1" s="1"/>
  <c r="E569" i="1"/>
  <c r="G569" i="1" s="1"/>
  <c r="L565" i="1"/>
  <c r="E568" i="1"/>
  <c r="G568" i="1" s="1"/>
  <c r="E574" i="1"/>
  <c r="G574" i="1" s="1"/>
  <c r="L571" i="1"/>
  <c r="L570" i="1"/>
  <c r="L566" i="1"/>
  <c r="E573" i="1"/>
  <c r="G573" i="1" s="1"/>
  <c r="L569" i="1"/>
  <c r="L567" i="1"/>
  <c r="E566" i="1"/>
  <c r="G566" i="1" s="1"/>
  <c r="E567" i="1"/>
  <c r="G567" i="1" s="1"/>
  <c r="E565" i="1"/>
  <c r="G565" i="1" s="1"/>
  <c r="L568" i="1"/>
  <c r="E572" i="1"/>
  <c r="G572" i="1" s="1"/>
  <c r="L551" i="1"/>
  <c r="N25" i="1"/>
  <c r="N41" i="1"/>
  <c r="N57" i="1"/>
  <c r="L346" i="1"/>
  <c r="L362" i="1"/>
  <c r="E383" i="1"/>
  <c r="G383" i="1" s="1"/>
  <c r="L428" i="1"/>
  <c r="N478" i="1"/>
  <c r="E489" i="1"/>
  <c r="G489" i="1" s="1"/>
  <c r="L549" i="1"/>
  <c r="N407" i="1"/>
  <c r="N12" i="1"/>
  <c r="N28" i="1"/>
  <c r="N44" i="1"/>
  <c r="E60" i="1"/>
  <c r="G60" i="1" s="1"/>
  <c r="N536" i="1"/>
  <c r="N560" i="1"/>
  <c r="N303" i="1"/>
  <c r="N319" i="1"/>
  <c r="N335" i="1"/>
  <c r="E389" i="1"/>
  <c r="G389" i="1" s="1"/>
  <c r="N475" i="1"/>
  <c r="L350" i="1"/>
  <c r="N383" i="1"/>
  <c r="L515" i="1"/>
  <c r="N489" i="1"/>
  <c r="N398" i="1"/>
  <c r="E539" i="1"/>
  <c r="G539" i="1" s="1"/>
  <c r="N358" i="1"/>
  <c r="L303" i="1"/>
  <c r="E409" i="1"/>
  <c r="G409" i="1" s="1"/>
  <c r="N442" i="1"/>
  <c r="N507" i="1"/>
  <c r="L532" i="1"/>
  <c r="L508" i="1"/>
  <c r="E413" i="1"/>
  <c r="G413" i="1" s="1"/>
  <c r="E530" i="1"/>
  <c r="G530" i="1" s="1"/>
  <c r="E19" i="1"/>
  <c r="G19" i="1" s="1"/>
  <c r="E35" i="1"/>
  <c r="G35" i="1" s="1"/>
  <c r="E51" i="1"/>
  <c r="G51" i="1" s="1"/>
  <c r="E297" i="1"/>
  <c r="G297" i="1" s="1"/>
  <c r="E313" i="1"/>
  <c r="G313" i="1" s="1"/>
  <c r="E329" i="1"/>
  <c r="G329" i="1" s="1"/>
  <c r="N349" i="1"/>
  <c r="E369" i="1"/>
  <c r="G369" i="1" s="1"/>
  <c r="N421" i="1"/>
  <c r="N503" i="1"/>
  <c r="N347" i="1"/>
  <c r="N363" i="1"/>
  <c r="E294" i="1"/>
  <c r="G294" i="1" s="1"/>
  <c r="E310" i="1"/>
  <c r="G310" i="1" s="1"/>
  <c r="E326" i="1"/>
  <c r="G326" i="1" s="1"/>
  <c r="L432" i="1"/>
  <c r="N522" i="1"/>
  <c r="L497" i="1"/>
  <c r="L518" i="1"/>
  <c r="N491" i="1"/>
  <c r="N346" i="1"/>
  <c r="N362" i="1"/>
  <c r="N403" i="1"/>
  <c r="N422" i="1"/>
  <c r="E495" i="1"/>
  <c r="G495" i="1" s="1"/>
  <c r="N532" i="1"/>
  <c r="E538" i="1"/>
  <c r="G538" i="1" s="1"/>
  <c r="N15" i="1"/>
  <c r="N31" i="1"/>
  <c r="N47" i="1"/>
  <c r="N293" i="1"/>
  <c r="N309" i="1"/>
  <c r="N325" i="1"/>
  <c r="E341" i="1"/>
  <c r="G341" i="1" s="1"/>
  <c r="E357" i="1"/>
  <c r="G357" i="1" s="1"/>
  <c r="E373" i="1"/>
  <c r="G373" i="1" s="1"/>
  <c r="E300" i="1"/>
  <c r="G300" i="1" s="1"/>
  <c r="E316" i="1"/>
  <c r="G316" i="1" s="1"/>
  <c r="E332" i="1"/>
  <c r="G332" i="1" s="1"/>
  <c r="N440" i="1"/>
  <c r="E13" i="1"/>
  <c r="G13" i="1" s="1"/>
  <c r="E29" i="1"/>
  <c r="G29" i="1" s="1"/>
  <c r="E45" i="1"/>
  <c r="G45" i="1" s="1"/>
  <c r="E339" i="1"/>
  <c r="G339" i="1" s="1"/>
  <c r="E355" i="1"/>
  <c r="G355" i="1" s="1"/>
  <c r="E371" i="1"/>
  <c r="G371" i="1" s="1"/>
  <c r="N298" i="1"/>
  <c r="N314" i="1"/>
  <c r="N330" i="1"/>
  <c r="N408" i="1"/>
  <c r="E499" i="1"/>
  <c r="G499" i="1" s="1"/>
  <c r="L501" i="1"/>
  <c r="L562" i="1"/>
  <c r="L521" i="1"/>
  <c r="E24" i="1"/>
  <c r="G24" i="1" s="1"/>
  <c r="E40" i="1"/>
  <c r="G40" i="1" s="1"/>
  <c r="E56" i="1"/>
  <c r="G56" i="1" s="1"/>
  <c r="E416" i="1"/>
  <c r="G416" i="1" s="1"/>
  <c r="N379" i="1"/>
  <c r="N552" i="1"/>
  <c r="E295" i="1"/>
  <c r="G295" i="1" s="1"/>
  <c r="E311" i="1"/>
  <c r="G311" i="1" s="1"/>
  <c r="E327" i="1"/>
  <c r="G327" i="1" s="1"/>
  <c r="N341" i="1"/>
  <c r="N357" i="1"/>
  <c r="N373" i="1"/>
  <c r="N300" i="1"/>
  <c r="N316" i="1"/>
  <c r="N332" i="1"/>
  <c r="E432" i="1"/>
  <c r="G432" i="1" s="1"/>
  <c r="N521" i="1"/>
  <c r="N13" i="1"/>
  <c r="N29" i="1"/>
  <c r="N45" i="1"/>
  <c r="L398" i="1"/>
  <c r="E462" i="1"/>
  <c r="G462" i="1" s="1"/>
  <c r="L485" i="1"/>
  <c r="N473" i="1"/>
  <c r="N535" i="1"/>
  <c r="L406" i="1"/>
  <c r="E505" i="1"/>
  <c r="G505" i="1" s="1"/>
  <c r="N16" i="1"/>
  <c r="N32" i="1"/>
  <c r="N48" i="1"/>
  <c r="N338" i="1"/>
  <c r="N354" i="1"/>
  <c r="N370" i="1"/>
  <c r="E415" i="1"/>
  <c r="G415" i="1" s="1"/>
  <c r="E387" i="1"/>
  <c r="G387" i="1" s="1"/>
  <c r="E442" i="1"/>
  <c r="G442" i="1" s="1"/>
  <c r="N487" i="1"/>
  <c r="N540" i="1"/>
  <c r="N533" i="1"/>
  <c r="N291" i="1"/>
  <c r="N307" i="1"/>
  <c r="N323" i="1"/>
  <c r="N374" i="1"/>
  <c r="N385" i="1"/>
  <c r="N386" i="1"/>
  <c r="E503" i="1"/>
  <c r="G503" i="1" s="1"/>
  <c r="N359" i="1"/>
  <c r="E444" i="1"/>
  <c r="G444" i="1" s="1"/>
  <c r="E473" i="1"/>
  <c r="G473" i="1" s="1"/>
  <c r="L525" i="1"/>
  <c r="E399" i="1"/>
  <c r="G399" i="1" s="1"/>
  <c r="N342" i="1"/>
  <c r="E362" i="1"/>
  <c r="G362" i="1" s="1"/>
  <c r="L319" i="1"/>
  <c r="N387" i="1"/>
  <c r="E422" i="1"/>
  <c r="G422" i="1" s="1"/>
  <c r="E493" i="1"/>
  <c r="G493" i="1" s="1"/>
  <c r="L484" i="1"/>
  <c r="E540" i="1"/>
  <c r="G540" i="1" s="1"/>
  <c r="N467" i="1"/>
  <c r="E548" i="1"/>
  <c r="G548" i="1" s="1"/>
  <c r="E23" i="1"/>
  <c r="G23" i="1" s="1"/>
  <c r="E39" i="1"/>
  <c r="G39" i="1" s="1"/>
  <c r="E55" i="1"/>
  <c r="G55" i="1" s="1"/>
  <c r="E301" i="1"/>
  <c r="G301" i="1" s="1"/>
  <c r="E317" i="1"/>
  <c r="G317" i="1" s="1"/>
  <c r="E333" i="1"/>
  <c r="G333" i="1" s="1"/>
  <c r="E353" i="1"/>
  <c r="G353" i="1" s="1"/>
  <c r="E440" i="1"/>
  <c r="G440" i="1" s="1"/>
  <c r="E525" i="1"/>
  <c r="G525" i="1" s="1"/>
  <c r="E351" i="1"/>
  <c r="G351" i="1" s="1"/>
  <c r="E367" i="1"/>
  <c r="G367" i="1" s="1"/>
  <c r="E298" i="1"/>
  <c r="G298" i="1" s="1"/>
  <c r="E314" i="1"/>
  <c r="G314" i="1" s="1"/>
  <c r="E330" i="1"/>
  <c r="G330" i="1" s="1"/>
  <c r="L511" i="1"/>
  <c r="N531" i="1"/>
  <c r="E350" i="1"/>
  <c r="G350" i="1" s="1"/>
  <c r="E366" i="1"/>
  <c r="G366" i="1" s="1"/>
  <c r="N409" i="1"/>
  <c r="E426" i="1"/>
  <c r="G426" i="1" s="1"/>
  <c r="N483" i="1"/>
  <c r="N471" i="1"/>
  <c r="N19" i="1"/>
  <c r="N35" i="1"/>
  <c r="N51" i="1"/>
  <c r="N297" i="1"/>
  <c r="N313" i="1"/>
  <c r="N329" i="1"/>
  <c r="N381" i="1"/>
  <c r="E304" i="1"/>
  <c r="G304" i="1" s="1"/>
  <c r="E320" i="1"/>
  <c r="G320" i="1" s="1"/>
  <c r="E336" i="1"/>
  <c r="G336" i="1" s="1"/>
  <c r="E17" i="1"/>
  <c r="G17" i="1" s="1"/>
  <c r="E33" i="1"/>
  <c r="G33" i="1" s="1"/>
  <c r="E49" i="1"/>
  <c r="G49" i="1" s="1"/>
  <c r="L342" i="1"/>
  <c r="L358" i="1"/>
  <c r="L374" i="1"/>
  <c r="N302" i="1"/>
  <c r="N318" i="1"/>
  <c r="N334" i="1"/>
  <c r="L424" i="1"/>
  <c r="L522" i="1"/>
  <c r="E531" i="1"/>
  <c r="G531" i="1" s="1"/>
  <c r="E424" i="1"/>
  <c r="G424" i="1" s="1"/>
  <c r="E12" i="1"/>
  <c r="G12" i="1" s="1"/>
  <c r="E28" i="1"/>
  <c r="G28" i="1" s="1"/>
  <c r="E44" i="1"/>
  <c r="G44" i="1" s="1"/>
  <c r="N60" i="1"/>
  <c r="N350" i="1"/>
  <c r="N366" i="1"/>
  <c r="N419" i="1"/>
  <c r="N495" i="1"/>
  <c r="N513" i="1"/>
  <c r="E560" i="1"/>
  <c r="G560" i="1" s="1"/>
  <c r="E299" i="1"/>
  <c r="G299" i="1" s="1"/>
  <c r="E315" i="1"/>
  <c r="G315" i="1" s="1"/>
  <c r="E331" i="1"/>
  <c r="G331" i="1" s="1"/>
  <c r="E345" i="1"/>
  <c r="G345" i="1" s="1"/>
  <c r="E361" i="1"/>
  <c r="G361" i="1" s="1"/>
  <c r="E381" i="1"/>
  <c r="G381" i="1" s="1"/>
  <c r="N304" i="1"/>
  <c r="N320" i="1"/>
  <c r="N336" i="1"/>
  <c r="N389" i="1"/>
  <c r="N17" i="1"/>
  <c r="N33" i="1"/>
  <c r="N49" i="1"/>
  <c r="N339" i="1"/>
  <c r="N355" i="1"/>
  <c r="N371" i="1"/>
  <c r="E408" i="1"/>
  <c r="G408" i="1" s="1"/>
  <c r="N499" i="1"/>
  <c r="N480" i="1"/>
  <c r="N424" i="1"/>
  <c r="N20" i="1"/>
  <c r="N36" i="1"/>
  <c r="N52" i="1"/>
  <c r="E342" i="1"/>
  <c r="G342" i="1" s="1"/>
  <c r="E358" i="1"/>
  <c r="G358" i="1" s="1"/>
  <c r="N416" i="1"/>
  <c r="N393" i="1"/>
  <c r="E419" i="1"/>
  <c r="G419" i="1" s="1"/>
  <c r="N509" i="1"/>
  <c r="N413" i="1"/>
  <c r="N530" i="1"/>
  <c r="N295" i="1"/>
  <c r="N311" i="1"/>
  <c r="N327" i="1"/>
  <c r="N345" i="1"/>
  <c r="N361" i="1"/>
  <c r="N525" i="1"/>
  <c r="N343" i="1"/>
  <c r="E363" i="1"/>
  <c r="G363" i="1" s="1"/>
  <c r="L419" i="1"/>
  <c r="E480" i="1"/>
  <c r="G480" i="1" s="1"/>
  <c r="E535" i="1"/>
  <c r="G535" i="1" s="1"/>
  <c r="E491" i="1"/>
  <c r="G491" i="1" s="1"/>
  <c r="E346" i="1"/>
  <c r="G346" i="1" s="1"/>
  <c r="L365" i="1"/>
  <c r="L335" i="1"/>
  <c r="E393" i="1"/>
  <c r="G393" i="1" s="1"/>
  <c r="E483" i="1"/>
  <c r="G483" i="1" s="1"/>
  <c r="N517" i="1"/>
  <c r="L492" i="1"/>
  <c r="N538" i="1"/>
  <c r="L493" i="1"/>
  <c r="E11" i="1"/>
  <c r="G11" i="1" s="1"/>
  <c r="E27" i="1"/>
  <c r="G27" i="1" s="1"/>
  <c r="E43" i="1"/>
  <c r="G43" i="1" s="1"/>
  <c r="E59" i="1"/>
  <c r="G59" i="1" s="1"/>
  <c r="E305" i="1"/>
  <c r="G305" i="1" s="1"/>
  <c r="E321" i="1"/>
  <c r="G321" i="1" s="1"/>
  <c r="E337" i="1"/>
  <c r="G337" i="1" s="1"/>
  <c r="E374" i="1"/>
  <c r="G374" i="1" s="1"/>
  <c r="L338" i="1"/>
  <c r="L354" i="1"/>
  <c r="L370" i="1"/>
  <c r="E302" i="1"/>
  <c r="G302" i="1" s="1"/>
  <c r="E318" i="1"/>
  <c r="G318" i="1" s="1"/>
  <c r="E334" i="1"/>
  <c r="G334" i="1" s="1"/>
  <c r="N460" i="1"/>
  <c r="N469" i="1"/>
  <c r="N519" i="1"/>
  <c r="E398" i="1"/>
  <c r="G398" i="1" s="1"/>
  <c r="N396" i="1"/>
  <c r="N21" i="1"/>
  <c r="N37" i="1"/>
  <c r="N53" i="1"/>
  <c r="E343" i="1"/>
  <c r="G343" i="1" s="1"/>
  <c r="E359" i="1"/>
  <c r="G359" i="1" s="1"/>
  <c r="L481" i="1"/>
  <c r="L514" i="1"/>
  <c r="E390" i="1"/>
  <c r="G390" i="1" s="1"/>
  <c r="N539" i="1"/>
  <c r="N24" i="1"/>
  <c r="N40" i="1"/>
  <c r="N56" i="1"/>
  <c r="E507" i="1"/>
  <c r="G507" i="1" s="1"/>
  <c r="E517" i="1"/>
  <c r="G517" i="1" s="1"/>
  <c r="E552" i="1"/>
  <c r="G552" i="1" s="1"/>
  <c r="E467" i="1"/>
  <c r="G467" i="1" s="1"/>
  <c r="N548" i="1"/>
  <c r="N299" i="1"/>
  <c r="N315" i="1"/>
  <c r="N331" i="1"/>
  <c r="E349" i="1"/>
  <c r="G349" i="1" s="1"/>
  <c r="E365" i="1"/>
  <c r="G365" i="1" s="1"/>
  <c r="N432" i="1"/>
  <c r="E347" i="1"/>
  <c r="G347" i="1" s="1"/>
  <c r="L366" i="1"/>
  <c r="E478" i="1"/>
  <c r="G478" i="1" s="1"/>
  <c r="E519" i="1"/>
  <c r="G519" i="1" s="1"/>
  <c r="L516" i="1"/>
  <c r="N505" i="1"/>
  <c r="L349" i="1"/>
  <c r="L384" i="1"/>
  <c r="N415" i="1"/>
  <c r="E434" i="1"/>
  <c r="G434" i="1" s="1"/>
  <c r="L474" i="1"/>
  <c r="E536" i="1"/>
  <c r="G536" i="1" s="1"/>
  <c r="L500" i="1"/>
  <c r="L560" i="1"/>
  <c r="E533" i="1"/>
  <c r="G533" i="1" s="1"/>
  <c r="E15" i="1"/>
  <c r="G15" i="1" s="1"/>
  <c r="E31" i="1"/>
  <c r="G31" i="1" s="1"/>
  <c r="E47" i="1"/>
  <c r="G47" i="1" s="1"/>
  <c r="E293" i="1"/>
  <c r="G293" i="1" s="1"/>
  <c r="E309" i="1"/>
  <c r="G309" i="1" s="1"/>
  <c r="E325" i="1"/>
  <c r="G325" i="1" s="1"/>
  <c r="N365" i="1"/>
  <c r="E385" i="1"/>
  <c r="G385" i="1" s="1"/>
  <c r="E386" i="1"/>
  <c r="G386" i="1" s="1"/>
  <c r="E290" i="1"/>
  <c r="G290" i="1" s="1"/>
  <c r="E306" i="1"/>
  <c r="G306" i="1" s="1"/>
  <c r="E322" i="1"/>
  <c r="G322" i="1" s="1"/>
  <c r="L392" i="1"/>
  <c r="N444" i="1"/>
  <c r="N537" i="1"/>
  <c r="N399" i="1"/>
  <c r="E513" i="1"/>
  <c r="G513" i="1" s="1"/>
  <c r="N11" i="1"/>
  <c r="N27" i="1"/>
  <c r="N43" i="1"/>
  <c r="N59" i="1"/>
  <c r="N305" i="1"/>
  <c r="N321" i="1"/>
  <c r="N337" i="1"/>
  <c r="N353" i="1"/>
  <c r="N369" i="1"/>
  <c r="E296" i="1"/>
  <c r="G296" i="1" s="1"/>
  <c r="E312" i="1"/>
  <c r="G312" i="1" s="1"/>
  <c r="E328" i="1"/>
  <c r="G328" i="1" s="1"/>
  <c r="E421" i="1"/>
  <c r="G421" i="1" s="1"/>
  <c r="E25" i="1"/>
  <c r="G25" i="1" s="1"/>
  <c r="E41" i="1"/>
  <c r="G41" i="1" s="1"/>
  <c r="E57" i="1"/>
  <c r="G57" i="1" s="1"/>
  <c r="N351" i="1"/>
  <c r="N367" i="1"/>
  <c r="N294" i="1"/>
  <c r="N310" i="1"/>
  <c r="N326" i="1"/>
  <c r="L440" i="1"/>
  <c r="E460" i="1"/>
  <c r="G460" i="1" s="1"/>
  <c r="E522" i="1"/>
  <c r="G522" i="1" s="1"/>
  <c r="L547" i="1"/>
  <c r="E407" i="1"/>
  <c r="G407" i="1" s="1"/>
  <c r="E20" i="1"/>
  <c r="G20" i="1" s="1"/>
  <c r="E36" i="1"/>
  <c r="G36" i="1" s="1"/>
  <c r="E52" i="1"/>
  <c r="G52" i="1" s="1"/>
  <c r="E396" i="1"/>
  <c r="G396" i="1" s="1"/>
  <c r="N426" i="1"/>
  <c r="E509" i="1"/>
  <c r="G509" i="1" s="1"/>
  <c r="E471" i="1"/>
  <c r="G471" i="1" s="1"/>
  <c r="E291" i="1"/>
  <c r="G291" i="1" s="1"/>
  <c r="E307" i="1"/>
  <c r="G307" i="1" s="1"/>
  <c r="E323" i="1"/>
  <c r="G323" i="1" s="1"/>
  <c r="N296" i="1"/>
  <c r="N312" i="1"/>
  <c r="N328" i="1"/>
  <c r="E379" i="1"/>
  <c r="G379" i="1" s="1"/>
  <c r="N23" i="1"/>
  <c r="N317" i="1"/>
  <c r="E324" i="1"/>
  <c r="G324" i="1" s="1"/>
  <c r="N322" i="1"/>
  <c r="E537" i="1"/>
  <c r="G537" i="1" s="1"/>
  <c r="E48" i="1"/>
  <c r="G48" i="1" s="1"/>
  <c r="E354" i="1"/>
  <c r="G354" i="1" s="1"/>
  <c r="N395" i="1"/>
  <c r="N39" i="1"/>
  <c r="N333" i="1"/>
  <c r="E395" i="1"/>
  <c r="G395" i="1" s="1"/>
  <c r="E21" i="1"/>
  <c r="G21" i="1" s="1"/>
  <c r="L395" i="1"/>
  <c r="N390" i="1"/>
  <c r="E338" i="1"/>
  <c r="G338" i="1" s="1"/>
  <c r="E403" i="1"/>
  <c r="G403" i="1" s="1"/>
  <c r="E487" i="1"/>
  <c r="G487" i="1" s="1"/>
  <c r="E303" i="1"/>
  <c r="G303" i="1" s="1"/>
  <c r="N292" i="1"/>
  <c r="N434" i="1"/>
  <c r="N55" i="1"/>
  <c r="E292" i="1"/>
  <c r="G292" i="1" s="1"/>
  <c r="E37" i="1"/>
  <c r="G37" i="1" s="1"/>
  <c r="N290" i="1"/>
  <c r="N462" i="1"/>
  <c r="E16" i="1"/>
  <c r="G16" i="1" s="1"/>
  <c r="E319" i="1"/>
  <c r="G319" i="1" s="1"/>
  <c r="N308" i="1"/>
  <c r="E475" i="1"/>
  <c r="G475" i="1" s="1"/>
  <c r="N493" i="1"/>
  <c r="N301" i="1"/>
  <c r="E308" i="1"/>
  <c r="G308" i="1" s="1"/>
  <c r="E521" i="1"/>
  <c r="G521" i="1" s="1"/>
  <c r="E53" i="1"/>
  <c r="G53" i="1" s="1"/>
  <c r="N306" i="1"/>
  <c r="E469" i="1"/>
  <c r="G469" i="1" s="1"/>
  <c r="E32" i="1"/>
  <c r="G32" i="1" s="1"/>
  <c r="E370" i="1"/>
  <c r="G370" i="1" s="1"/>
  <c r="E532" i="1"/>
  <c r="G532" i="1" s="1"/>
  <c r="E335" i="1"/>
  <c r="G335" i="1" s="1"/>
  <c r="N324" i="1"/>
  <c r="L364" i="1"/>
  <c r="E528" i="1"/>
  <c r="G528" i="1" s="1"/>
  <c r="E458" i="1"/>
  <c r="G458" i="1" s="1"/>
  <c r="N368" i="1"/>
  <c r="L507" i="1"/>
  <c r="L426" i="1"/>
  <c r="E46" i="1"/>
  <c r="G46" i="1" s="1"/>
  <c r="L510" i="1"/>
  <c r="N557" i="1"/>
  <c r="E456" i="1"/>
  <c r="G456" i="1" s="1"/>
  <c r="N356" i="1"/>
  <c r="E18" i="1"/>
  <c r="G18" i="1" s="1"/>
  <c r="L373" i="1"/>
  <c r="E561" i="1"/>
  <c r="G561" i="1" s="1"/>
  <c r="E417" i="1"/>
  <c r="G417" i="1" s="1"/>
  <c r="E372" i="1"/>
  <c r="G372" i="1" s="1"/>
  <c r="L486" i="1"/>
  <c r="L416" i="1"/>
  <c r="L455" i="1"/>
  <c r="L237" i="1"/>
  <c r="L49" i="1"/>
  <c r="L377" i="1"/>
  <c r="L149" i="1"/>
  <c r="L52" i="1"/>
  <c r="L22" i="1"/>
  <c r="L451" i="1"/>
  <c r="L310" i="1"/>
  <c r="L32" i="1"/>
  <c r="L476" i="1"/>
  <c r="L399" i="1"/>
  <c r="L199" i="1"/>
  <c r="L142" i="1"/>
  <c r="L72" i="1"/>
  <c r="L148" i="1"/>
  <c r="L123" i="1"/>
  <c r="L61" i="1"/>
  <c r="L125" i="1"/>
  <c r="L222" i="1"/>
  <c r="L152" i="1"/>
  <c r="L216" i="1"/>
  <c r="L275" i="1"/>
  <c r="N558" i="1"/>
  <c r="N417" i="1"/>
  <c r="E368" i="1"/>
  <c r="G368" i="1" s="1"/>
  <c r="L548" i="1"/>
  <c r="L458" i="1"/>
  <c r="E364" i="1"/>
  <c r="G364" i="1" s="1"/>
  <c r="N22" i="1"/>
  <c r="N564" i="1"/>
  <c r="N463" i="1"/>
  <c r="N394" i="1"/>
  <c r="E287" i="1"/>
  <c r="G287" i="1" s="1"/>
  <c r="E155" i="1"/>
  <c r="G155" i="1" s="1"/>
  <c r="N98" i="1"/>
  <c r="E80" i="1"/>
  <c r="G80" i="1" s="1"/>
  <c r="N182" i="1"/>
  <c r="N65" i="1"/>
  <c r="N285" i="1"/>
  <c r="E226" i="1"/>
  <c r="G226" i="1" s="1"/>
  <c r="E183" i="1"/>
  <c r="G183" i="1" s="1"/>
  <c r="E193" i="1"/>
  <c r="G193" i="1" s="1"/>
  <c r="E79" i="1"/>
  <c r="G79" i="1" s="1"/>
  <c r="E122" i="1"/>
  <c r="G122" i="1" s="1"/>
  <c r="N553" i="1"/>
  <c r="N506" i="1"/>
  <c r="N468" i="1"/>
  <c r="N288" i="1"/>
  <c r="E147" i="1"/>
  <c r="G147" i="1" s="1"/>
  <c r="N118" i="1"/>
  <c r="E116" i="1"/>
  <c r="G116" i="1" s="1"/>
  <c r="N220" i="1"/>
  <c r="N67" i="1"/>
  <c r="N526" i="1"/>
  <c r="E425" i="1"/>
  <c r="G425" i="1" s="1"/>
  <c r="E277" i="1"/>
  <c r="G277" i="1" s="1"/>
  <c r="E235" i="1"/>
  <c r="G235" i="1" s="1"/>
  <c r="N260" i="1"/>
  <c r="N170" i="1"/>
  <c r="E160" i="1"/>
  <c r="G160" i="1" s="1"/>
  <c r="E82" i="1"/>
  <c r="G82" i="1" s="1"/>
  <c r="N72" i="1"/>
  <c r="N140" i="1"/>
  <c r="N179" i="1"/>
  <c r="N239" i="1"/>
  <c r="N177" i="1"/>
  <c r="N482" i="1"/>
  <c r="N563" i="1"/>
  <c r="L361" i="1"/>
  <c r="L337" i="1"/>
  <c r="L386" i="1"/>
  <c r="L223" i="1"/>
  <c r="L42" i="1"/>
  <c r="L312" i="1"/>
  <c r="L227" i="1"/>
  <c r="L23" i="1"/>
  <c r="L556" i="1"/>
  <c r="L402" i="1"/>
  <c r="L221" i="1"/>
  <c r="L86" i="1"/>
  <c r="L554" i="1"/>
  <c r="L283" i="1"/>
  <c r="L138" i="1"/>
  <c r="L46" i="1"/>
  <c r="L92" i="1"/>
  <c r="L79" i="1"/>
  <c r="L143" i="1"/>
  <c r="L81" i="1"/>
  <c r="L145" i="1"/>
  <c r="L241" i="1"/>
  <c r="L172" i="1"/>
  <c r="L236" i="1"/>
  <c r="L274" i="1"/>
  <c r="L552" i="1"/>
  <c r="L442" i="1"/>
  <c r="N364" i="1"/>
  <c r="N428" i="1"/>
  <c r="E454" i="1"/>
  <c r="G454" i="1" s="1"/>
  <c r="N344" i="1"/>
  <c r="E492" i="1"/>
  <c r="G492" i="1" s="1"/>
  <c r="E543" i="1"/>
  <c r="G543" i="1" s="1"/>
  <c r="E443" i="1"/>
  <c r="G443" i="1" s="1"/>
  <c r="E286" i="1"/>
  <c r="G286" i="1" s="1"/>
  <c r="N221" i="1"/>
  <c r="E220" i="1"/>
  <c r="G220" i="1" s="1"/>
  <c r="N190" i="1"/>
  <c r="N202" i="1"/>
  <c r="E126" i="1"/>
  <c r="G126" i="1" s="1"/>
  <c r="N75" i="1"/>
  <c r="N388" i="1"/>
  <c r="E174" i="1"/>
  <c r="G174" i="1" s="1"/>
  <c r="E247" i="1"/>
  <c r="G247" i="1" s="1"/>
  <c r="E153" i="1"/>
  <c r="G153" i="1" s="1"/>
  <c r="N200" i="1"/>
  <c r="N117" i="1"/>
  <c r="E486" i="1"/>
  <c r="G486" i="1" s="1"/>
  <c r="N464" i="1"/>
  <c r="E274" i="1"/>
  <c r="G274" i="1" s="1"/>
  <c r="N225" i="1"/>
  <c r="N245" i="1"/>
  <c r="N78" i="1"/>
  <c r="E76" i="1"/>
  <c r="G76" i="1" s="1"/>
  <c r="E142" i="1"/>
  <c r="G142" i="1" s="1"/>
  <c r="E562" i="1"/>
  <c r="G562" i="1" s="1"/>
  <c r="E502" i="1"/>
  <c r="G502" i="1" s="1"/>
  <c r="N402" i="1"/>
  <c r="E238" i="1"/>
  <c r="G238" i="1" s="1"/>
  <c r="E191" i="1"/>
  <c r="G191" i="1" s="1"/>
  <c r="E205" i="1"/>
  <c r="G205" i="1" s="1"/>
  <c r="E107" i="1"/>
  <c r="G107" i="1" s="1"/>
  <c r="E137" i="1"/>
  <c r="G137" i="1" s="1"/>
  <c r="N137" i="1"/>
  <c r="N96" i="1"/>
  <c r="N171" i="1"/>
  <c r="N266" i="1"/>
  <c r="N250" i="1"/>
  <c r="N197" i="1"/>
  <c r="N516" i="1"/>
  <c r="L490" i="1"/>
  <c r="L540" i="1"/>
  <c r="L452" i="1"/>
  <c r="L347" i="1"/>
  <c r="L311" i="1"/>
  <c r="L434" i="1"/>
  <c r="E384" i="1"/>
  <c r="G384" i="1" s="1"/>
  <c r="L502" i="1"/>
  <c r="L561" i="1"/>
  <c r="L326" i="1"/>
  <c r="L146" i="1"/>
  <c r="L385" i="1"/>
  <c r="L177" i="1"/>
  <c r="L171" i="1"/>
  <c r="L114" i="1"/>
  <c r="L534" i="1"/>
  <c r="L376" i="1"/>
  <c r="L245" i="1"/>
  <c r="L43" i="1"/>
  <c r="L457" i="1"/>
  <c r="L276" i="1"/>
  <c r="L74" i="1"/>
  <c r="L17" i="1"/>
  <c r="L112" i="1"/>
  <c r="L99" i="1"/>
  <c r="L67" i="1"/>
  <c r="L101" i="1"/>
  <c r="L285" i="1"/>
  <c r="L251" i="1"/>
  <c r="L192" i="1"/>
  <c r="L281" i="1"/>
  <c r="L378" i="1"/>
  <c r="L472" i="1"/>
  <c r="N406" i="1"/>
  <c r="L513" i="1"/>
  <c r="N501" i="1"/>
  <c r="N452" i="1"/>
  <c r="N30" i="1"/>
  <c r="E544" i="1"/>
  <c r="G544" i="1" s="1"/>
  <c r="E476" i="1"/>
  <c r="G476" i="1" s="1"/>
  <c r="E427" i="1"/>
  <c r="G427" i="1" s="1"/>
  <c r="E273" i="1"/>
  <c r="G273" i="1" s="1"/>
  <c r="E187" i="1"/>
  <c r="G187" i="1" s="1"/>
  <c r="N114" i="1"/>
  <c r="E96" i="1"/>
  <c r="G96" i="1" s="1"/>
  <c r="N212" i="1"/>
  <c r="N97" i="1"/>
  <c r="N461" i="1"/>
  <c r="N241" i="1"/>
  <c r="E207" i="1"/>
  <c r="G207" i="1" s="1"/>
  <c r="E209" i="1"/>
  <c r="G209" i="1" s="1"/>
  <c r="E95" i="1"/>
  <c r="G95" i="1" s="1"/>
  <c r="E81" i="1"/>
  <c r="G81" i="1" s="1"/>
  <c r="N63" i="1"/>
  <c r="E500" i="1"/>
  <c r="G500" i="1" s="1"/>
  <c r="E420" i="1"/>
  <c r="G420" i="1" s="1"/>
  <c r="E281" i="1"/>
  <c r="G281" i="1" s="1"/>
  <c r="E179" i="1"/>
  <c r="G179" i="1" s="1"/>
  <c r="N134" i="1"/>
  <c r="E132" i="1"/>
  <c r="G132" i="1" s="1"/>
  <c r="E73" i="1"/>
  <c r="G73" i="1" s="1"/>
  <c r="N99" i="1"/>
  <c r="N551" i="1"/>
  <c r="E441" i="1"/>
  <c r="G441" i="1" s="1"/>
  <c r="E268" i="1"/>
  <c r="G268" i="1" s="1"/>
  <c r="N268" i="1"/>
  <c r="E208" i="1"/>
  <c r="G208" i="1" s="1"/>
  <c r="N206" i="1"/>
  <c r="E192" i="1"/>
  <c r="G192" i="1" s="1"/>
  <c r="E114" i="1"/>
  <c r="G114" i="1" s="1"/>
  <c r="N64" i="1"/>
  <c r="N132" i="1"/>
  <c r="N146" i="1"/>
  <c r="N231" i="1"/>
  <c r="N169" i="1"/>
  <c r="E472" i="1"/>
  <c r="G472" i="1" s="1"/>
  <c r="N559" i="1"/>
  <c r="L531" i="1"/>
  <c r="E448" i="1"/>
  <c r="G448" i="1" s="1"/>
  <c r="E344" i="1"/>
  <c r="G344" i="1" s="1"/>
  <c r="L517" i="1"/>
  <c r="L295" i="1"/>
  <c r="N515" i="1"/>
  <c r="L359" i="1"/>
  <c r="L483" i="1"/>
  <c r="L563" i="1"/>
  <c r="L300" i="1"/>
  <c r="L140" i="1"/>
  <c r="L394" i="1"/>
  <c r="L195" i="1"/>
  <c r="L157" i="1"/>
  <c r="L98" i="1"/>
  <c r="L530" i="1"/>
  <c r="L322" i="1"/>
  <c r="L209" i="1"/>
  <c r="L144" i="1"/>
  <c r="L449" i="1"/>
  <c r="L328" i="1"/>
  <c r="L60" i="1"/>
  <c r="L100" i="1"/>
  <c r="L87" i="1"/>
  <c r="L170" i="1"/>
  <c r="L89" i="1"/>
  <c r="L178" i="1"/>
  <c r="L243" i="1"/>
  <c r="L180" i="1"/>
  <c r="L247" i="1"/>
  <c r="L282" i="1"/>
  <c r="E511" i="1"/>
  <c r="G511" i="1" s="1"/>
  <c r="N450" i="1"/>
  <c r="N477" i="1"/>
  <c r="L471" i="1"/>
  <c r="L367" i="1"/>
  <c r="N26" i="1"/>
  <c r="E549" i="1"/>
  <c r="G549" i="1" s="1"/>
  <c r="E463" i="1"/>
  <c r="G463" i="1" s="1"/>
  <c r="E418" i="1"/>
  <c r="G418" i="1" s="1"/>
  <c r="E257" i="1"/>
  <c r="G257" i="1" s="1"/>
  <c r="E171" i="1"/>
  <c r="G171" i="1" s="1"/>
  <c r="N106" i="1"/>
  <c r="E88" i="1"/>
  <c r="G88" i="1" s="1"/>
  <c r="N198" i="1"/>
  <c r="N81" i="1"/>
  <c r="E423" i="1"/>
  <c r="G423" i="1" s="1"/>
  <c r="E234" i="1"/>
  <c r="G234" i="1" s="1"/>
  <c r="E199" i="1"/>
  <c r="G199" i="1" s="1"/>
  <c r="E201" i="1"/>
  <c r="G201" i="1" s="1"/>
  <c r="E87" i="1"/>
  <c r="G87" i="1" s="1"/>
  <c r="N248" i="1"/>
  <c r="N145" i="1"/>
  <c r="E524" i="1"/>
  <c r="G524" i="1" s="1"/>
  <c r="N410" i="1"/>
  <c r="E265" i="1"/>
  <c r="G265" i="1" s="1"/>
  <c r="E163" i="1"/>
  <c r="G163" i="1" s="1"/>
  <c r="N126" i="1"/>
  <c r="E124" i="1"/>
  <c r="G124" i="1" s="1"/>
  <c r="N236" i="1"/>
  <c r="N83" i="1"/>
  <c r="E508" i="1"/>
  <c r="G508" i="1" s="1"/>
  <c r="N437" i="1"/>
  <c r="E412" i="1"/>
  <c r="G412" i="1" s="1"/>
  <c r="E255" i="1"/>
  <c r="G255" i="1" s="1"/>
  <c r="E275" i="1"/>
  <c r="G275" i="1" s="1"/>
  <c r="E188" i="1"/>
  <c r="G188" i="1" s="1"/>
  <c r="E176" i="1"/>
  <c r="G176" i="1" s="1"/>
  <c r="E98" i="1"/>
  <c r="G98" i="1" s="1"/>
  <c r="N68" i="1"/>
  <c r="N136" i="1"/>
  <c r="N163" i="1"/>
  <c r="N235" i="1"/>
  <c r="N173" i="1"/>
  <c r="E474" i="1"/>
  <c r="G474" i="1" s="1"/>
  <c r="N555" i="1"/>
  <c r="L506" i="1"/>
  <c r="L331" i="1"/>
  <c r="L504" i="1"/>
  <c r="L503" i="1"/>
  <c r="N448" i="1"/>
  <c r="N352" i="1"/>
  <c r="N550" i="1"/>
  <c r="N454" i="1"/>
  <c r="E30" i="1"/>
  <c r="G30" i="1" s="1"/>
  <c r="L412" i="1"/>
  <c r="E497" i="1"/>
  <c r="G497" i="1" s="1"/>
  <c r="E411" i="1"/>
  <c r="G411" i="1" s="1"/>
  <c r="N340" i="1"/>
  <c r="L495" i="1"/>
  <c r="L357" i="1"/>
  <c r="E523" i="1"/>
  <c r="G523" i="1" s="1"/>
  <c r="L400" i="1"/>
  <c r="E356" i="1"/>
  <c r="G356" i="1" s="1"/>
  <c r="L470" i="1"/>
  <c r="L291" i="1"/>
  <c r="L401" i="1"/>
  <c r="L239" i="1"/>
  <c r="L58" i="1"/>
  <c r="L260" i="1"/>
  <c r="L153" i="1"/>
  <c r="L55" i="1"/>
  <c r="L478" i="1"/>
  <c r="L413" i="1"/>
  <c r="L287" i="1"/>
  <c r="L102" i="1"/>
  <c r="L441" i="1"/>
  <c r="L314" i="1"/>
  <c r="L203" i="1"/>
  <c r="L31" i="1"/>
  <c r="L88" i="1"/>
  <c r="L75" i="1"/>
  <c r="L139" i="1"/>
  <c r="L77" i="1"/>
  <c r="L141" i="1"/>
  <c r="L238" i="1"/>
  <c r="L168" i="1"/>
  <c r="L232" i="1"/>
  <c r="L270" i="1"/>
  <c r="N528" i="1"/>
  <c r="N458" i="1"/>
  <c r="N348" i="1"/>
  <c r="L477" i="1"/>
  <c r="N411" i="1"/>
  <c r="E348" i="1"/>
  <c r="G348" i="1" s="1"/>
  <c r="E546" i="1"/>
  <c r="G546" i="1" s="1"/>
  <c r="N542" i="1"/>
  <c r="E449" i="1"/>
  <c r="G449" i="1" s="1"/>
  <c r="N375" i="1"/>
  <c r="N229" i="1"/>
  <c r="E236" i="1"/>
  <c r="G236" i="1" s="1"/>
  <c r="N66" i="1"/>
  <c r="N234" i="1"/>
  <c r="E138" i="1"/>
  <c r="G138" i="1" s="1"/>
  <c r="N91" i="1"/>
  <c r="E250" i="1"/>
  <c r="G250" i="1" s="1"/>
  <c r="E190" i="1"/>
  <c r="G190" i="1" s="1"/>
  <c r="E253" i="1"/>
  <c r="G253" i="1" s="1"/>
  <c r="E161" i="1"/>
  <c r="G161" i="1" s="1"/>
  <c r="N216" i="1"/>
  <c r="N133" i="1"/>
  <c r="E482" i="1"/>
  <c r="G482" i="1" s="1"/>
  <c r="E518" i="1"/>
  <c r="G518" i="1" s="1"/>
  <c r="E282" i="1"/>
  <c r="G282" i="1" s="1"/>
  <c r="N233" i="1"/>
  <c r="N256" i="1"/>
  <c r="N86" i="1"/>
  <c r="E84" i="1"/>
  <c r="G84" i="1" s="1"/>
  <c r="N152" i="1"/>
  <c r="N105" i="1"/>
  <c r="E514" i="1"/>
  <c r="G514" i="1" s="1"/>
  <c r="E414" i="1"/>
  <c r="G414" i="1" s="1"/>
  <c r="E249" i="1"/>
  <c r="G249" i="1" s="1"/>
  <c r="E203" i="1"/>
  <c r="G203" i="1" s="1"/>
  <c r="E213" i="1"/>
  <c r="G213" i="1" s="1"/>
  <c r="E115" i="1"/>
  <c r="G115" i="1" s="1"/>
  <c r="E164" i="1"/>
  <c r="G164" i="1" s="1"/>
  <c r="N89" i="1"/>
  <c r="N92" i="1"/>
  <c r="N155" i="1"/>
  <c r="N258" i="1"/>
  <c r="N242" i="1"/>
  <c r="N193" i="1"/>
  <c r="N504" i="1"/>
  <c r="L498" i="1"/>
  <c r="L345" i="1"/>
  <c r="L564" i="1"/>
  <c r="L316" i="1"/>
  <c r="L253" i="1"/>
  <c r="L387" i="1"/>
  <c r="L191" i="1"/>
  <c r="L173" i="1"/>
  <c r="L130" i="1"/>
  <c r="L524" i="1"/>
  <c r="L393" i="1"/>
  <c r="L197" i="1"/>
  <c r="L25" i="1"/>
  <c r="L536" i="1"/>
  <c r="L308" i="1"/>
  <c r="L90" i="1"/>
  <c r="L13" i="1"/>
  <c r="L108" i="1"/>
  <c r="L95" i="1"/>
  <c r="L63" i="1"/>
  <c r="L97" i="1"/>
  <c r="L269" i="1"/>
  <c r="L250" i="1"/>
  <c r="L188" i="1"/>
  <c r="L265" i="1"/>
  <c r="L289" i="1"/>
  <c r="L505" i="1"/>
  <c r="L456" i="1"/>
  <c r="L339" i="1"/>
  <c r="E558" i="1"/>
  <c r="G558" i="1" s="1"/>
  <c r="N436" i="1"/>
  <c r="N50" i="1"/>
  <c r="N382" i="1"/>
  <c r="N498" i="1"/>
  <c r="E429" i="1"/>
  <c r="G429" i="1" s="1"/>
  <c r="E254" i="1"/>
  <c r="G254" i="1" s="1"/>
  <c r="E178" i="1"/>
  <c r="G178" i="1" s="1"/>
  <c r="N186" i="1"/>
  <c r="E136" i="1"/>
  <c r="G136" i="1" s="1"/>
  <c r="E133" i="1"/>
  <c r="G133" i="1" s="1"/>
  <c r="E62" i="1"/>
  <c r="G62" i="1" s="1"/>
  <c r="E496" i="1"/>
  <c r="G496" i="1" s="1"/>
  <c r="N376" i="1"/>
  <c r="N244" i="1"/>
  <c r="N276" i="1"/>
  <c r="E135" i="1"/>
  <c r="G135" i="1" s="1"/>
  <c r="N178" i="1"/>
  <c r="N135" i="1"/>
  <c r="E433" i="1"/>
  <c r="G433" i="1" s="1"/>
  <c r="E447" i="1"/>
  <c r="G447" i="1" s="1"/>
  <c r="E388" i="1"/>
  <c r="G388" i="1" s="1"/>
  <c r="E186" i="1"/>
  <c r="G186" i="1" s="1"/>
  <c r="E252" i="1"/>
  <c r="G252" i="1" s="1"/>
  <c r="N192" i="1"/>
  <c r="N164" i="1"/>
  <c r="E86" i="1"/>
  <c r="G86" i="1" s="1"/>
  <c r="N486" i="1"/>
  <c r="N459" i="1"/>
  <c r="N257" i="1"/>
  <c r="E206" i="1"/>
  <c r="G206" i="1" s="1"/>
  <c r="N263" i="1"/>
  <c r="E173" i="1"/>
  <c r="G173" i="1" s="1"/>
  <c r="E75" i="1"/>
  <c r="G75" i="1" s="1"/>
  <c r="E65" i="1"/>
  <c r="G65" i="1" s="1"/>
  <c r="N77" i="1"/>
  <c r="N112" i="1"/>
  <c r="N167" i="1"/>
  <c r="N211" i="1"/>
  <c r="N149" i="1"/>
  <c r="N378" i="1"/>
  <c r="N520" i="1"/>
  <c r="L299" i="1"/>
  <c r="N481" i="1"/>
  <c r="L421" i="1"/>
  <c r="E58" i="1"/>
  <c r="G58" i="1" s="1"/>
  <c r="N466" i="1"/>
  <c r="N456" i="1"/>
  <c r="L360" i="1"/>
  <c r="L528" i="1"/>
  <c r="L539" i="1"/>
  <c r="L290" i="1"/>
  <c r="L24" i="1"/>
  <c r="L284" i="1"/>
  <c r="L165" i="1"/>
  <c r="L110" i="1"/>
  <c r="L54" i="1"/>
  <c r="L480" i="1"/>
  <c r="L264" i="1"/>
  <c r="L27" i="1"/>
  <c r="L16" i="1"/>
  <c r="L431" i="1"/>
  <c r="L159" i="1"/>
  <c r="L62" i="1"/>
  <c r="L64" i="1"/>
  <c r="L128" i="1"/>
  <c r="L115" i="1"/>
  <c r="L182" i="1"/>
  <c r="L117" i="1"/>
  <c r="L214" i="1"/>
  <c r="L261" i="1"/>
  <c r="L208" i="1"/>
  <c r="L267" i="1"/>
  <c r="E428" i="1"/>
  <c r="G428" i="1" s="1"/>
  <c r="L466" i="1"/>
  <c r="N384" i="1"/>
  <c r="N400" i="1"/>
  <c r="E481" i="1"/>
  <c r="G481" i="1" s="1"/>
  <c r="L404" i="1"/>
  <c r="N14" i="1"/>
  <c r="N554" i="1"/>
  <c r="E457" i="1"/>
  <c r="G457" i="1" s="1"/>
  <c r="E402" i="1"/>
  <c r="G402" i="1" s="1"/>
  <c r="E243" i="1"/>
  <c r="G243" i="1" s="1"/>
  <c r="E263" i="1"/>
  <c r="G263" i="1" s="1"/>
  <c r="N82" i="1"/>
  <c r="E64" i="1"/>
  <c r="G64" i="1" s="1"/>
  <c r="N150" i="1"/>
  <c r="N123" i="1"/>
  <c r="N269" i="1"/>
  <c r="E210" i="1"/>
  <c r="G210" i="1" s="1"/>
  <c r="E151" i="1"/>
  <c r="G151" i="1" s="1"/>
  <c r="E177" i="1"/>
  <c r="G177" i="1" s="1"/>
  <c r="E63" i="1"/>
  <c r="G63" i="1" s="1"/>
  <c r="E90" i="1"/>
  <c r="G90" i="1" s="1"/>
  <c r="E541" i="1"/>
  <c r="G541" i="1" s="1"/>
  <c r="E490" i="1"/>
  <c r="G490" i="1" s="1"/>
  <c r="E382" i="1"/>
  <c r="G382" i="1" s="1"/>
  <c r="N249" i="1"/>
  <c r="E279" i="1"/>
  <c r="G279" i="1" s="1"/>
  <c r="N102" i="1"/>
  <c r="E100" i="1"/>
  <c r="G100" i="1" s="1"/>
  <c r="N184" i="1"/>
  <c r="N73" i="1"/>
  <c r="E504" i="1"/>
  <c r="G504" i="1" s="1"/>
  <c r="E410" i="1"/>
  <c r="G410" i="1" s="1"/>
  <c r="N287" i="1"/>
  <c r="E219" i="1"/>
  <c r="G219" i="1" s="1"/>
  <c r="E229" i="1"/>
  <c r="G229" i="1" s="1"/>
  <c r="E131" i="1"/>
  <c r="G131" i="1" s="1"/>
  <c r="N226" i="1"/>
  <c r="N121" i="1"/>
  <c r="N84" i="1"/>
  <c r="N147" i="1"/>
  <c r="N246" i="1"/>
  <c r="N270" i="1"/>
  <c r="N185" i="1"/>
  <c r="N512" i="1"/>
  <c r="L482" i="1"/>
  <c r="L469" i="1"/>
  <c r="E397" i="1"/>
  <c r="G397" i="1" s="1"/>
  <c r="E54" i="1"/>
  <c r="G54" i="1" s="1"/>
  <c r="L488" i="1"/>
  <c r="E391" i="1"/>
  <c r="G391" i="1" s="1"/>
  <c r="L460" i="1"/>
  <c r="L343" i="1"/>
  <c r="L494" i="1"/>
  <c r="L527" i="1"/>
  <c r="L272" i="1"/>
  <c r="L35" i="1"/>
  <c r="L268" i="1"/>
  <c r="L163" i="1"/>
  <c r="L59" i="1"/>
  <c r="L38" i="1"/>
  <c r="L459" i="1"/>
  <c r="L256" i="1"/>
  <c r="L48" i="1"/>
  <c r="L479" i="1"/>
  <c r="L437" i="1"/>
  <c r="L217" i="1"/>
  <c r="L39" i="1"/>
  <c r="L116" i="1"/>
  <c r="L103" i="1"/>
  <c r="L71" i="1"/>
  <c r="L105" i="1"/>
  <c r="L202" i="1"/>
  <c r="L257" i="1"/>
  <c r="L196" i="1"/>
  <c r="L255" i="1"/>
  <c r="L375" i="1"/>
  <c r="L464" i="1"/>
  <c r="L333" i="1"/>
  <c r="E550" i="1"/>
  <c r="G550" i="1" s="1"/>
  <c r="N438" i="1"/>
  <c r="L351" i="1"/>
  <c r="E551" i="1"/>
  <c r="G551" i="1" s="1"/>
  <c r="N547" i="1"/>
  <c r="E453" i="1"/>
  <c r="G453" i="1" s="1"/>
  <c r="E377" i="1"/>
  <c r="G377" i="1" s="1"/>
  <c r="N237" i="1"/>
  <c r="N253" i="1"/>
  <c r="N74" i="1"/>
  <c r="E69" i="1"/>
  <c r="G69" i="1" s="1"/>
  <c r="E146" i="1"/>
  <c r="G146" i="1" s="1"/>
  <c r="N107" i="1"/>
  <c r="N261" i="1"/>
  <c r="E202" i="1"/>
  <c r="G202" i="1" s="1"/>
  <c r="N279" i="1"/>
  <c r="E169" i="1"/>
  <c r="G169" i="1" s="1"/>
  <c r="N232" i="1"/>
  <c r="E74" i="1"/>
  <c r="G74" i="1" s="1"/>
  <c r="N524" i="1"/>
  <c r="N502" i="1"/>
  <c r="N423" i="1"/>
  <c r="E241" i="1"/>
  <c r="G241" i="1" s="1"/>
  <c r="N264" i="1"/>
  <c r="N94" i="1"/>
  <c r="E92" i="1"/>
  <c r="G92" i="1" s="1"/>
  <c r="N168" i="1"/>
  <c r="N143" i="1"/>
  <c r="E488" i="1"/>
  <c r="G488" i="1" s="1"/>
  <c r="E378" i="1"/>
  <c r="G378" i="1" s="1"/>
  <c r="N271" i="1"/>
  <c r="E211" i="1"/>
  <c r="G211" i="1" s="1"/>
  <c r="E221" i="1"/>
  <c r="G221" i="1" s="1"/>
  <c r="E123" i="1"/>
  <c r="G123" i="1" s="1"/>
  <c r="N180" i="1"/>
  <c r="N141" i="1"/>
  <c r="N88" i="1"/>
  <c r="N148" i="1"/>
  <c r="N255" i="1"/>
  <c r="N286" i="1"/>
  <c r="N189" i="1"/>
  <c r="N488" i="1"/>
  <c r="L368" i="1"/>
  <c r="L519" i="1"/>
  <c r="L327" i="1"/>
  <c r="L467" i="1"/>
  <c r="N397" i="1"/>
  <c r="L509" i="1"/>
  <c r="E501" i="1"/>
  <c r="G501" i="1" s="1"/>
  <c r="E436" i="1"/>
  <c r="G436" i="1" s="1"/>
  <c r="E14" i="1"/>
  <c r="G14" i="1" s="1"/>
  <c r="L533" i="1"/>
  <c r="E485" i="1"/>
  <c r="G485" i="1" s="1"/>
  <c r="E392" i="1"/>
  <c r="G392" i="1" s="1"/>
  <c r="E50" i="1"/>
  <c r="G50" i="1" s="1"/>
  <c r="L512" i="1"/>
  <c r="L341" i="1"/>
  <c r="N511" i="1"/>
  <c r="E450" i="1"/>
  <c r="G450" i="1" s="1"/>
  <c r="E340" i="1"/>
  <c r="G340" i="1" s="1"/>
  <c r="L446" i="1"/>
  <c r="L465" i="1"/>
  <c r="L396" i="1"/>
  <c r="L151" i="1"/>
  <c r="L433" i="1"/>
  <c r="L213" i="1"/>
  <c r="L187" i="1"/>
  <c r="L51" i="1"/>
  <c r="L544" i="1"/>
  <c r="L407" i="1"/>
  <c r="L215" i="1"/>
  <c r="L41" i="1"/>
  <c r="L542" i="1"/>
  <c r="L334" i="1"/>
  <c r="L106" i="1"/>
  <c r="L12" i="1"/>
  <c r="L104" i="1"/>
  <c r="L91" i="1"/>
  <c r="L186" i="1"/>
  <c r="L93" i="1"/>
  <c r="L194" i="1"/>
  <c r="L249" i="1"/>
  <c r="L184" i="1"/>
  <c r="L258" i="1"/>
  <c r="L286" i="1"/>
  <c r="E527" i="1"/>
  <c r="G527" i="1" s="1"/>
  <c r="L448" i="1"/>
  <c r="L340" i="1"/>
  <c r="N485" i="1"/>
  <c r="L415" i="1"/>
  <c r="N54" i="1"/>
  <c r="N435" i="1"/>
  <c r="E526" i="1"/>
  <c r="G526" i="1" s="1"/>
  <c r="N441" i="1"/>
  <c r="E262" i="1"/>
  <c r="G262" i="1" s="1"/>
  <c r="E194" i="1"/>
  <c r="G194" i="1" s="1"/>
  <c r="N214" i="1"/>
  <c r="E144" i="1"/>
  <c r="G144" i="1" s="1"/>
  <c r="N162" i="1"/>
  <c r="E78" i="1"/>
  <c r="G78" i="1" s="1"/>
  <c r="E512" i="1"/>
  <c r="G512" i="1" s="1"/>
  <c r="E260" i="1"/>
  <c r="G260" i="1" s="1"/>
  <c r="E267" i="1"/>
  <c r="G267" i="1" s="1"/>
  <c r="E200" i="1"/>
  <c r="G200" i="1" s="1"/>
  <c r="E156" i="1"/>
  <c r="G156" i="1" s="1"/>
  <c r="E196" i="1"/>
  <c r="G196" i="1" s="1"/>
  <c r="N69" i="1"/>
  <c r="N443" i="1"/>
  <c r="E451" i="1"/>
  <c r="G451" i="1" s="1"/>
  <c r="E246" i="1"/>
  <c r="G246" i="1" s="1"/>
  <c r="N201" i="1"/>
  <c r="N275" i="1"/>
  <c r="N243" i="1"/>
  <c r="N194" i="1"/>
  <c r="E102" i="1"/>
  <c r="G102" i="1" s="1"/>
  <c r="N476" i="1"/>
  <c r="N465" i="1"/>
  <c r="N265" i="1"/>
  <c r="E214" i="1"/>
  <c r="G214" i="1" s="1"/>
  <c r="N289" i="1"/>
  <c r="E181" i="1"/>
  <c r="G181" i="1" s="1"/>
  <c r="E83" i="1"/>
  <c r="G83" i="1" s="1"/>
  <c r="E89" i="1"/>
  <c r="G89" i="1" s="1"/>
  <c r="N93" i="1"/>
  <c r="N108" i="1"/>
  <c r="N151" i="1"/>
  <c r="N207" i="1"/>
  <c r="N274" i="1"/>
  <c r="N278" i="1"/>
  <c r="N508" i="1"/>
  <c r="L389" i="1"/>
  <c r="L369" i="1"/>
  <c r="L538" i="1"/>
  <c r="L320" i="1"/>
  <c r="L40" i="1"/>
  <c r="L296" i="1"/>
  <c r="L179" i="1"/>
  <c r="L126" i="1"/>
  <c r="L66" i="1"/>
  <c r="L463" i="1"/>
  <c r="L294" i="1"/>
  <c r="L169" i="1"/>
  <c r="L34" i="1"/>
  <c r="L439" i="1"/>
  <c r="L229" i="1"/>
  <c r="L28" i="1"/>
  <c r="L18" i="1"/>
  <c r="L124" i="1"/>
  <c r="L111" i="1"/>
  <c r="L166" i="1"/>
  <c r="L113" i="1"/>
  <c r="L210" i="1"/>
  <c r="L254" i="1"/>
  <c r="L204" i="1"/>
  <c r="L263" i="1"/>
  <c r="L546" i="1"/>
  <c r="L491" i="1"/>
  <c r="E401" i="1"/>
  <c r="G401" i="1" s="1"/>
  <c r="L408" i="1"/>
  <c r="N534" i="1"/>
  <c r="L297" i="1"/>
  <c r="N34" i="1"/>
  <c r="N556" i="1"/>
  <c r="E494" i="1"/>
  <c r="G494" i="1" s="1"/>
  <c r="E431" i="1"/>
  <c r="G431" i="1" s="1"/>
  <c r="E264" i="1"/>
  <c r="G264" i="1" s="1"/>
  <c r="E248" i="1"/>
  <c r="G248" i="1" s="1"/>
  <c r="N122" i="1"/>
  <c r="E104" i="1"/>
  <c r="G104" i="1" s="1"/>
  <c r="N228" i="1"/>
  <c r="N113" i="1"/>
  <c r="E394" i="1"/>
  <c r="G394" i="1" s="1"/>
  <c r="E251" i="1"/>
  <c r="G251" i="1" s="1"/>
  <c r="E215" i="1"/>
  <c r="G215" i="1" s="1"/>
  <c r="E217" i="1"/>
  <c r="G217" i="1" s="1"/>
  <c r="E103" i="1"/>
  <c r="G103" i="1" s="1"/>
  <c r="E97" i="1"/>
  <c r="G97" i="1" s="1"/>
  <c r="N79" i="1"/>
  <c r="E545" i="1"/>
  <c r="G545" i="1" s="1"/>
  <c r="N433" i="1"/>
  <c r="E376" i="1"/>
  <c r="G376" i="1" s="1"/>
  <c r="E195" i="1"/>
  <c r="G195" i="1" s="1"/>
  <c r="N154" i="1"/>
  <c r="E140" i="1"/>
  <c r="G140" i="1" s="1"/>
  <c r="E93" i="1"/>
  <c r="G93" i="1" s="1"/>
  <c r="N115" i="1"/>
  <c r="N543" i="1"/>
  <c r="N439" i="1"/>
  <c r="E284" i="1"/>
  <c r="G284" i="1" s="1"/>
  <c r="E150" i="1"/>
  <c r="G150" i="1" s="1"/>
  <c r="E224" i="1"/>
  <c r="G224" i="1" s="1"/>
  <c r="N238" i="1"/>
  <c r="N208" i="1"/>
  <c r="E130" i="1"/>
  <c r="G130" i="1" s="1"/>
  <c r="N191" i="1"/>
  <c r="N128" i="1"/>
  <c r="N142" i="1"/>
  <c r="N227" i="1"/>
  <c r="N165" i="1"/>
  <c r="E470" i="1"/>
  <c r="G470" i="1" s="1"/>
  <c r="N562" i="1"/>
  <c r="E477" i="1"/>
  <c r="G477" i="1" s="1"/>
  <c r="L422" i="1"/>
  <c r="L309" i="1"/>
  <c r="E42" i="1"/>
  <c r="G42" i="1" s="1"/>
  <c r="L496" i="1"/>
  <c r="L468" i="1"/>
  <c r="N401" i="1"/>
  <c r="L344" i="1"/>
  <c r="L323" i="1"/>
  <c r="L409" i="1"/>
  <c r="L175" i="1"/>
  <c r="L147" i="1"/>
  <c r="L318" i="1"/>
  <c r="L201" i="1"/>
  <c r="L20" i="1"/>
  <c r="L461" i="1"/>
  <c r="L414" i="1"/>
  <c r="L336" i="1"/>
  <c r="L134" i="1"/>
  <c r="L435" i="1"/>
  <c r="L382" i="1"/>
  <c r="L235" i="1"/>
  <c r="L37" i="1"/>
  <c r="L80" i="1"/>
  <c r="L174" i="1"/>
  <c r="L131" i="1"/>
  <c r="L69" i="1"/>
  <c r="L133" i="1"/>
  <c r="L230" i="1"/>
  <c r="L160" i="1"/>
  <c r="L224" i="1"/>
  <c r="L262" i="1"/>
  <c r="E534" i="1"/>
  <c r="G534" i="1" s="1"/>
  <c r="N430" i="1"/>
  <c r="L355" i="1"/>
  <c r="L557" i="1"/>
  <c r="L462" i="1"/>
  <c r="L381" i="1"/>
  <c r="E510" i="1"/>
  <c r="G510" i="1" s="1"/>
  <c r="N549" i="1"/>
  <c r="E435" i="1"/>
  <c r="G435" i="1" s="1"/>
  <c r="E278" i="1"/>
  <c r="G278" i="1" s="1"/>
  <c r="N213" i="1"/>
  <c r="E204" i="1"/>
  <c r="G204" i="1" s="1"/>
  <c r="N174" i="1"/>
  <c r="N196" i="1"/>
  <c r="E110" i="1"/>
  <c r="G110" i="1" s="1"/>
  <c r="E559" i="1"/>
  <c r="G559" i="1" s="1"/>
  <c r="E380" i="1"/>
  <c r="G380" i="1" s="1"/>
  <c r="E158" i="1"/>
  <c r="G158" i="1" s="1"/>
  <c r="E232" i="1"/>
  <c r="G232" i="1" s="1"/>
  <c r="N222" i="1"/>
  <c r="E61" i="1"/>
  <c r="G61" i="1" s="1"/>
  <c r="N101" i="1"/>
  <c r="N457" i="1"/>
  <c r="E459" i="1"/>
  <c r="G459" i="1" s="1"/>
  <c r="E266" i="1"/>
  <c r="G266" i="1" s="1"/>
  <c r="N217" i="1"/>
  <c r="E228" i="1"/>
  <c r="G228" i="1" s="1"/>
  <c r="N70" i="1"/>
  <c r="E68" i="1"/>
  <c r="G68" i="1" s="1"/>
  <c r="E134" i="1"/>
  <c r="G134" i="1" s="1"/>
  <c r="E554" i="1"/>
  <c r="G554" i="1" s="1"/>
  <c r="E484" i="1"/>
  <c r="G484" i="1" s="1"/>
  <c r="N281" i="1"/>
  <c r="E230" i="1"/>
  <c r="G230" i="1" s="1"/>
  <c r="E175" i="1"/>
  <c r="G175" i="1" s="1"/>
  <c r="E197" i="1"/>
  <c r="G197" i="1" s="1"/>
  <c r="E99" i="1"/>
  <c r="G99" i="1" s="1"/>
  <c r="E121" i="1"/>
  <c r="G121" i="1" s="1"/>
  <c r="N125" i="1"/>
  <c r="N100" i="1"/>
  <c r="N187" i="1"/>
  <c r="N282" i="1"/>
  <c r="N251" i="1"/>
  <c r="N254" i="1"/>
  <c r="N492" i="1"/>
  <c r="N391" i="1"/>
  <c r="N446" i="1"/>
  <c r="L293" i="1"/>
  <c r="E38" i="1"/>
  <c r="G38" i="1" s="1"/>
  <c r="L489" i="1"/>
  <c r="L550" i="1"/>
  <c r="L454" i="1"/>
  <c r="L307" i="1"/>
  <c r="L379" i="1"/>
  <c r="L161" i="1"/>
  <c r="L136" i="1"/>
  <c r="L292" i="1"/>
  <c r="L167" i="1"/>
  <c r="L78" i="1"/>
  <c r="L453" i="1"/>
  <c r="L423" i="1"/>
  <c r="L306" i="1"/>
  <c r="L118" i="1"/>
  <c r="L427" i="1"/>
  <c r="L391" i="1"/>
  <c r="L219" i="1"/>
  <c r="L21" i="1"/>
  <c r="L68" i="1"/>
  <c r="L132" i="1"/>
  <c r="L119" i="1"/>
  <c r="L198" i="1"/>
  <c r="L121" i="1"/>
  <c r="L218" i="1"/>
  <c r="L277" i="1"/>
  <c r="L212" i="1"/>
  <c r="L271" i="1"/>
  <c r="E400" i="1"/>
  <c r="G400" i="1" s="1"/>
  <c r="N479" i="1"/>
  <c r="L371" i="1"/>
  <c r="L526" i="1"/>
  <c r="L450" i="1"/>
  <c r="N58" i="1"/>
  <c r="N453" i="1"/>
  <c r="N541" i="1"/>
  <c r="E445" i="1"/>
  <c r="G445" i="1" s="1"/>
  <c r="E270" i="1"/>
  <c r="G270" i="1" s="1"/>
  <c r="N205" i="1"/>
  <c r="N247" i="1"/>
  <c r="N158" i="1"/>
  <c r="E180" i="1"/>
  <c r="G180" i="1" s="1"/>
  <c r="E94" i="1"/>
  <c r="G94" i="1" s="1"/>
  <c r="E520" i="1"/>
  <c r="G520" i="1" s="1"/>
  <c r="E276" i="1"/>
  <c r="G276" i="1" s="1"/>
  <c r="N283" i="1"/>
  <c r="E216" i="1"/>
  <c r="G216" i="1" s="1"/>
  <c r="N172" i="1"/>
  <c r="N210" i="1"/>
  <c r="N85" i="1"/>
  <c r="N449" i="1"/>
  <c r="E455" i="1"/>
  <c r="G455" i="1" s="1"/>
  <c r="E258" i="1"/>
  <c r="G258" i="1" s="1"/>
  <c r="N209" i="1"/>
  <c r="E212" i="1"/>
  <c r="G212" i="1" s="1"/>
  <c r="N62" i="1"/>
  <c r="N218" i="1"/>
  <c r="E118" i="1"/>
  <c r="G118" i="1" s="1"/>
  <c r="E542" i="1"/>
  <c r="G542" i="1" s="1"/>
  <c r="N494" i="1"/>
  <c r="N273" i="1"/>
  <c r="E222" i="1"/>
  <c r="G222" i="1" s="1"/>
  <c r="E159" i="1"/>
  <c r="G159" i="1" s="1"/>
  <c r="E189" i="1"/>
  <c r="G189" i="1" s="1"/>
  <c r="E91" i="1"/>
  <c r="G91" i="1" s="1"/>
  <c r="E105" i="1"/>
  <c r="G105" i="1" s="1"/>
  <c r="N109" i="1"/>
  <c r="N104" i="1"/>
  <c r="N76" i="1"/>
  <c r="N203" i="1"/>
  <c r="N252" i="1"/>
  <c r="N262" i="1"/>
  <c r="N500" i="1"/>
  <c r="L352" i="1"/>
  <c r="L430" i="1"/>
  <c r="E557" i="1"/>
  <c r="G557" i="1" s="1"/>
  <c r="E446" i="1"/>
  <c r="G446" i="1" s="1"/>
  <c r="L305" i="1"/>
  <c r="L444" i="1"/>
  <c r="L420" i="1"/>
  <c r="L325" i="1"/>
  <c r="L348" i="1"/>
  <c r="L418" i="1"/>
  <c r="E438" i="1"/>
  <c r="G438" i="1" s="1"/>
  <c r="N372" i="1"/>
  <c r="E34" i="1"/>
  <c r="G34" i="1" s="1"/>
  <c r="L499" i="1"/>
  <c r="L405" i="1"/>
  <c r="L475" i="1"/>
  <c r="L321" i="1"/>
  <c r="L380" i="1"/>
  <c r="L388" i="1"/>
  <c r="L543" i="1"/>
  <c r="L244" i="1"/>
  <c r="L56" i="1"/>
  <c r="L330" i="1"/>
  <c r="L181" i="1"/>
  <c r="L155" i="1"/>
  <c r="L82" i="1"/>
  <c r="L529" i="1"/>
  <c r="L332" i="1"/>
  <c r="L183" i="1"/>
  <c r="L50" i="1"/>
  <c r="L447" i="1"/>
  <c r="L298" i="1"/>
  <c r="L44" i="1"/>
  <c r="L14" i="1"/>
  <c r="L120" i="1"/>
  <c r="L107" i="1"/>
  <c r="L150" i="1"/>
  <c r="L109" i="1"/>
  <c r="L206" i="1"/>
  <c r="L273" i="1"/>
  <c r="L200" i="1"/>
  <c r="L259" i="1"/>
  <c r="L545" i="1"/>
  <c r="E515" i="1"/>
  <c r="G515" i="1" s="1"/>
  <c r="L317" i="1"/>
  <c r="L417" i="1"/>
  <c r="E430" i="1"/>
  <c r="G430" i="1" s="1"/>
  <c r="L313" i="1"/>
  <c r="N38" i="1"/>
  <c r="E564" i="1"/>
  <c r="G564" i="1" s="1"/>
  <c r="N510" i="1"/>
  <c r="N377" i="1"/>
  <c r="E280" i="1"/>
  <c r="G280" i="1" s="1"/>
  <c r="N267" i="1"/>
  <c r="N130" i="1"/>
  <c r="E112" i="1"/>
  <c r="G112" i="1" s="1"/>
  <c r="E85" i="1"/>
  <c r="G85" i="1" s="1"/>
  <c r="N129" i="1"/>
  <c r="N418" i="1"/>
  <c r="E259" i="1"/>
  <c r="G259" i="1" s="1"/>
  <c r="E223" i="1"/>
  <c r="G223" i="1" s="1"/>
  <c r="E225" i="1"/>
  <c r="G225" i="1" s="1"/>
  <c r="E111" i="1"/>
  <c r="G111" i="1" s="1"/>
  <c r="E113" i="1"/>
  <c r="G113" i="1" s="1"/>
  <c r="N95" i="1"/>
  <c r="N544" i="1"/>
  <c r="E437" i="1"/>
  <c r="G437" i="1" s="1"/>
  <c r="N412" i="1"/>
  <c r="E283" i="1"/>
  <c r="G283" i="1" s="1"/>
  <c r="E172" i="1"/>
  <c r="G172" i="1" s="1"/>
  <c r="E148" i="1"/>
  <c r="G148" i="1" s="1"/>
  <c r="E109" i="1"/>
  <c r="G109" i="1" s="1"/>
  <c r="N131" i="1"/>
  <c r="E547" i="1"/>
  <c r="G547" i="1" s="1"/>
  <c r="N447" i="1"/>
  <c r="E375" i="1"/>
  <c r="G375" i="1" s="1"/>
  <c r="E166" i="1"/>
  <c r="G166" i="1" s="1"/>
  <c r="E240" i="1"/>
  <c r="G240" i="1" s="1"/>
  <c r="E149" i="1"/>
  <c r="G149" i="1" s="1"/>
  <c r="N224" i="1"/>
  <c r="E152" i="1"/>
  <c r="G152" i="1" s="1"/>
  <c r="N175" i="1"/>
  <c r="N124" i="1"/>
  <c r="N138" i="1"/>
  <c r="N223" i="1"/>
  <c r="N161" i="1"/>
  <c r="E468" i="1"/>
  <c r="G468" i="1" s="1"/>
  <c r="N546" i="1"/>
  <c r="L315" i="1"/>
  <c r="L353" i="1"/>
  <c r="L410" i="1"/>
  <c r="L205" i="1"/>
  <c r="L33" i="1"/>
  <c r="L302" i="1"/>
  <c r="L233" i="1"/>
  <c r="L36" i="1"/>
  <c r="L11" i="1"/>
  <c r="L425" i="1"/>
  <c r="L252" i="1"/>
  <c r="L47" i="1"/>
  <c r="L443" i="1"/>
  <c r="L411" i="1"/>
  <c r="L185" i="1"/>
  <c r="L53" i="1"/>
  <c r="L76" i="1"/>
  <c r="L158" i="1"/>
  <c r="L127" i="1"/>
  <c r="L65" i="1"/>
  <c r="L129" i="1"/>
  <c r="L226" i="1"/>
  <c r="L156" i="1"/>
  <c r="L220" i="1"/>
  <c r="L279" i="1"/>
  <c r="E466" i="1"/>
  <c r="G466" i="1" s="1"/>
  <c r="L473" i="1"/>
  <c r="L301" i="1"/>
  <c r="L356" i="1"/>
  <c r="N497" i="1"/>
  <c r="N360" i="1"/>
  <c r="N18" i="1"/>
  <c r="E553" i="1"/>
  <c r="G553" i="1" s="1"/>
  <c r="N474" i="1"/>
  <c r="E461" i="1"/>
  <c r="G461" i="1" s="1"/>
  <c r="E271" i="1"/>
  <c r="G271" i="1" s="1"/>
  <c r="N280" i="1"/>
  <c r="N90" i="1"/>
  <c r="E72" i="1"/>
  <c r="G72" i="1" s="1"/>
  <c r="N166" i="1"/>
  <c r="N71" i="1"/>
  <c r="N277" i="1"/>
  <c r="E218" i="1"/>
  <c r="G218" i="1" s="1"/>
  <c r="E167" i="1"/>
  <c r="G167" i="1" s="1"/>
  <c r="E185" i="1"/>
  <c r="G185" i="1" s="1"/>
  <c r="E71" i="1"/>
  <c r="G71" i="1" s="1"/>
  <c r="E106" i="1"/>
  <c r="G106" i="1" s="1"/>
  <c r="N545" i="1"/>
  <c r="N490" i="1"/>
  <c r="N414" i="1"/>
  <c r="N272" i="1"/>
  <c r="E289" i="1"/>
  <c r="G289" i="1" s="1"/>
  <c r="N110" i="1"/>
  <c r="E108" i="1"/>
  <c r="G108" i="1" s="1"/>
  <c r="N204" i="1"/>
  <c r="N103" i="1"/>
  <c r="E516" i="1"/>
  <c r="G516" i="1" s="1"/>
  <c r="N420" i="1"/>
  <c r="E261" i="1"/>
  <c r="G261" i="1" s="1"/>
  <c r="E227" i="1"/>
  <c r="G227" i="1" s="1"/>
  <c r="E237" i="1"/>
  <c r="G237" i="1" s="1"/>
  <c r="E143" i="1"/>
  <c r="G143" i="1" s="1"/>
  <c r="E77" i="1"/>
  <c r="G77" i="1" s="1"/>
  <c r="E66" i="1"/>
  <c r="G66" i="1" s="1"/>
  <c r="N80" i="1"/>
  <c r="N144" i="1"/>
  <c r="N195" i="1"/>
  <c r="N259" i="1"/>
  <c r="N181" i="1"/>
  <c r="N496" i="1"/>
  <c r="L397" i="1"/>
  <c r="L520" i="1"/>
  <c r="L403" i="1"/>
  <c r="L363" i="1"/>
  <c r="E26" i="1"/>
  <c r="G26" i="1" s="1"/>
  <c r="L390" i="1"/>
  <c r="E479" i="1"/>
  <c r="G479" i="1" s="1"/>
  <c r="N392" i="1"/>
  <c r="L558" i="1"/>
  <c r="L553" i="1"/>
  <c r="L304" i="1"/>
  <c r="L207" i="1"/>
  <c r="L26" i="1"/>
  <c r="L288" i="1"/>
  <c r="L211" i="1"/>
  <c r="L45" i="1"/>
  <c r="L555" i="1"/>
  <c r="L445" i="1"/>
  <c r="L193" i="1"/>
  <c r="L70" i="1"/>
  <c r="L537" i="1"/>
  <c r="L324" i="1"/>
  <c r="L94" i="1"/>
  <c r="L30" i="1"/>
  <c r="L96" i="1"/>
  <c r="L83" i="1"/>
  <c r="L154" i="1"/>
  <c r="L85" i="1"/>
  <c r="L162" i="1"/>
  <c r="L242" i="1"/>
  <c r="L176" i="1"/>
  <c r="L240" i="1"/>
  <c r="L278" i="1"/>
  <c r="N529" i="1"/>
  <c r="E452" i="1"/>
  <c r="G452" i="1" s="1"/>
  <c r="L372" i="1"/>
  <c r="L535" i="1"/>
  <c r="N405" i="1"/>
  <c r="N46" i="1"/>
  <c r="N431" i="1"/>
  <c r="E506" i="1"/>
  <c r="G506" i="1" s="1"/>
  <c r="N425" i="1"/>
  <c r="E404" i="1"/>
  <c r="G404" i="1" s="1"/>
  <c r="E162" i="1"/>
  <c r="G162" i="1" s="1"/>
  <c r="N156" i="1"/>
  <c r="E128" i="1"/>
  <c r="G128" i="1" s="1"/>
  <c r="E117" i="1"/>
  <c r="G117" i="1" s="1"/>
  <c r="N119" i="1"/>
  <c r="E498" i="1"/>
  <c r="G498" i="1" s="1"/>
  <c r="E285" i="1"/>
  <c r="G285" i="1" s="1"/>
  <c r="E239" i="1"/>
  <c r="G239" i="1" s="1"/>
  <c r="E244" i="1"/>
  <c r="G244" i="1" s="1"/>
  <c r="E127" i="1"/>
  <c r="G127" i="1" s="1"/>
  <c r="E145" i="1"/>
  <c r="G145" i="1" s="1"/>
  <c r="N127" i="1"/>
  <c r="E555" i="1"/>
  <c r="G555" i="1" s="1"/>
  <c r="E439" i="1"/>
  <c r="G439" i="1" s="1"/>
  <c r="E288" i="1"/>
  <c r="G288" i="1" s="1"/>
  <c r="E170" i="1"/>
  <c r="G170" i="1" s="1"/>
  <c r="N230" i="1"/>
  <c r="N176" i="1"/>
  <c r="E141" i="1"/>
  <c r="G141" i="1" s="1"/>
  <c r="E70" i="1"/>
  <c r="G70" i="1" s="1"/>
  <c r="N445" i="1"/>
  <c r="N455" i="1"/>
  <c r="E242" i="1"/>
  <c r="G242" i="1" s="1"/>
  <c r="E198" i="1"/>
  <c r="G198" i="1" s="1"/>
  <c r="E256" i="1"/>
  <c r="G256" i="1" s="1"/>
  <c r="E165" i="1"/>
  <c r="G165" i="1" s="1"/>
  <c r="E67" i="1"/>
  <c r="G67" i="1" s="1"/>
  <c r="E184" i="1"/>
  <c r="G184" i="1" s="1"/>
  <c r="N61" i="1"/>
  <c r="N116" i="1"/>
  <c r="N183" i="1"/>
  <c r="N215" i="1"/>
  <c r="N153" i="1"/>
  <c r="E464" i="1"/>
  <c r="G464" i="1" s="1"/>
  <c r="N514" i="1"/>
  <c r="N561" i="1"/>
  <c r="L383" i="1"/>
  <c r="E360" i="1"/>
  <c r="G360" i="1" s="1"/>
  <c r="E22" i="1"/>
  <c r="G22" i="1" s="1"/>
  <c r="L438" i="1"/>
  <c r="E529" i="1"/>
  <c r="G529" i="1" s="1"/>
  <c r="E406" i="1"/>
  <c r="G406" i="1" s="1"/>
  <c r="L559" i="1"/>
  <c r="L248" i="1"/>
  <c r="L225" i="1"/>
  <c r="L15" i="1"/>
  <c r="L246" i="1"/>
  <c r="L189" i="1"/>
  <c r="L29" i="1"/>
  <c r="L541" i="1"/>
  <c r="L429" i="1"/>
  <c r="L231" i="1"/>
  <c r="L57" i="1"/>
  <c r="L523" i="1"/>
  <c r="L280" i="1"/>
  <c r="L122" i="1"/>
  <c r="L19" i="1"/>
  <c r="L84" i="1"/>
  <c r="L190" i="1"/>
  <c r="L135" i="1"/>
  <c r="L73" i="1"/>
  <c r="L137" i="1"/>
  <c r="L234" i="1"/>
  <c r="L164" i="1"/>
  <c r="L228" i="1"/>
  <c r="L266" i="1"/>
  <c r="N523" i="1"/>
  <c r="E405" i="1"/>
  <c r="G405" i="1" s="1"/>
  <c r="E352" i="1"/>
  <c r="G352" i="1" s="1"/>
  <c r="N527" i="1"/>
  <c r="L329" i="1"/>
  <c r="N42" i="1"/>
  <c r="E563" i="1"/>
  <c r="G563" i="1" s="1"/>
  <c r="N484" i="1"/>
  <c r="N472" i="1"/>
  <c r="N380" i="1"/>
  <c r="N284" i="1"/>
  <c r="E139" i="1"/>
  <c r="G139" i="1" s="1"/>
  <c r="E120" i="1"/>
  <c r="G120" i="1" s="1"/>
  <c r="E101" i="1"/>
  <c r="G101" i="1" s="1"/>
  <c r="N87" i="1"/>
  <c r="N427" i="1"/>
  <c r="E269" i="1"/>
  <c r="G269" i="1" s="1"/>
  <c r="E231" i="1"/>
  <c r="G231" i="1" s="1"/>
  <c r="E233" i="1"/>
  <c r="G233" i="1" s="1"/>
  <c r="E119" i="1"/>
  <c r="G119" i="1" s="1"/>
  <c r="E129" i="1"/>
  <c r="G129" i="1" s="1"/>
  <c r="N111" i="1"/>
  <c r="E556" i="1"/>
  <c r="G556" i="1" s="1"/>
  <c r="N470" i="1"/>
  <c r="E272" i="1"/>
  <c r="G272" i="1" s="1"/>
  <c r="E154" i="1"/>
  <c r="G154" i="1" s="1"/>
  <c r="N188" i="1"/>
  <c r="N160" i="1"/>
  <c r="E125" i="1"/>
  <c r="G125" i="1" s="1"/>
  <c r="N139" i="1"/>
  <c r="N429" i="1"/>
  <c r="N451" i="1"/>
  <c r="N404" i="1"/>
  <c r="E182" i="1"/>
  <c r="G182" i="1" s="1"/>
  <c r="E245" i="1"/>
  <c r="G245" i="1" s="1"/>
  <c r="E157" i="1"/>
  <c r="G157" i="1" s="1"/>
  <c r="N240" i="1"/>
  <c r="E168" i="1"/>
  <c r="G168" i="1" s="1"/>
  <c r="N159" i="1"/>
  <c r="N120" i="1"/>
  <c r="N199" i="1"/>
  <c r="N219" i="1"/>
  <c r="N157" i="1"/>
  <c r="E465" i="1"/>
  <c r="G465" i="1" s="1"/>
  <c r="N518" i="1"/>
  <c r="L487" i="1"/>
  <c r="L436" i="1"/>
  <c r="E10" i="1"/>
  <c r="N10" i="1"/>
  <c r="E575" i="1"/>
  <c r="L578" i="1" l="1"/>
  <c r="N578" i="1"/>
  <c r="E578" i="1"/>
  <c r="G1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Beverly Bailey</author>
  </authors>
  <commentList>
    <comment ref="D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Beverly Bailey:</t>
        </r>
        <r>
          <rPr>
            <sz val="9"/>
            <color indexed="81"/>
            <rFont val="Tahoma"/>
            <family val="2"/>
          </rPr>
          <t xml:space="preserve">
employer contribution adjusted for rounding, compare total from input and adjust amount to balance - use non-zero contributions only </t>
        </r>
      </text>
    </comment>
  </commentList>
</comments>
</file>

<file path=xl/sharedStrings.xml><?xml version="1.0" encoding="utf-8"?>
<sst xmlns="http://schemas.openxmlformats.org/spreadsheetml/2006/main" count="2258" uniqueCount="1162">
  <si>
    <t>PERS</t>
  </si>
  <si>
    <t>Schedule of Employer Allocations</t>
  </si>
  <si>
    <t xml:space="preserve">Actual </t>
  </si>
  <si>
    <t>Employer Code</t>
  </si>
  <si>
    <t>Employer</t>
  </si>
  <si>
    <t>Change in</t>
  </si>
  <si>
    <t xml:space="preserve">Contribution </t>
  </si>
  <si>
    <t>Employer Type</t>
  </si>
  <si>
    <t>Allocation</t>
  </si>
  <si>
    <t>Proportion</t>
  </si>
  <si>
    <t>State</t>
  </si>
  <si>
    <t>Total</t>
  </si>
  <si>
    <t>State Contribution</t>
  </si>
  <si>
    <t>State Percentage</t>
  </si>
  <si>
    <t>State Appropriation</t>
  </si>
  <si>
    <t>State Appropriation %</t>
  </si>
  <si>
    <t>DB Covered Payroll</t>
  </si>
  <si>
    <t>DC Payroll</t>
  </si>
  <si>
    <t>MUS RP Covered Payroll</t>
  </si>
  <si>
    <t>ER cont from ER listing</t>
  </si>
  <si>
    <t>State cont from ER listing</t>
  </si>
  <si>
    <t>ER adjusted</t>
  </si>
  <si>
    <t>State adjusted</t>
  </si>
  <si>
    <t xml:space="preserve"> </t>
  </si>
  <si>
    <t>ANACONDA-DEER LODGE COUNTY</t>
  </si>
  <si>
    <t>CO0212</t>
  </si>
  <si>
    <t>ARLEE-LAKE COUNTY WATER &amp; SEWER DISTRICT</t>
  </si>
  <si>
    <t>OA9100</t>
  </si>
  <si>
    <t>BEAR PAW COOPERATIVE</t>
  </si>
  <si>
    <t>OA0570</t>
  </si>
  <si>
    <t>BEAVERHEAD COUNTY</t>
  </si>
  <si>
    <t>CO0201</t>
  </si>
  <si>
    <t>BEAVERHEAD COUNTY HIGH SCHOOL</t>
  </si>
  <si>
    <t>HS0401</t>
  </si>
  <si>
    <t>BERT MOONEY AIRPORT AUTHORITY</t>
  </si>
  <si>
    <t>OA0574</t>
  </si>
  <si>
    <t>BIG COUNTRY EDUCATIONAL COOP</t>
  </si>
  <si>
    <t>OA0588</t>
  </si>
  <si>
    <t>BIG FORK CO WATER &amp; SEWER</t>
  </si>
  <si>
    <t>OA0558</t>
  </si>
  <si>
    <t>BIG HORN COUNTY</t>
  </si>
  <si>
    <t>CO0202</t>
  </si>
  <si>
    <t>BIG HORN COUNTY CEMETERY DISTRICT #1</t>
  </si>
  <si>
    <t>OA9111</t>
  </si>
  <si>
    <t>BIG SKY CO WATER &amp; SEWER DIST #363</t>
  </si>
  <si>
    <t>OA9013</t>
  </si>
  <si>
    <t>BIG SKY ECONOMIC DEVELOPMENT AUTH</t>
  </si>
  <si>
    <t>OA0587</t>
  </si>
  <si>
    <t>BIG SKY SCHOOL DISTRICT #72</t>
  </si>
  <si>
    <t>SD9019</t>
  </si>
  <si>
    <t>BIG SKY SPECIAL EDUCATION COOP</t>
  </si>
  <si>
    <t>OA0589</t>
  </si>
  <si>
    <t>BILLINGS HOUSING AUTHORITY</t>
  </si>
  <si>
    <t>OA0547</t>
  </si>
  <si>
    <t>BITTERROOT CONSERVATION DISTRICT</t>
  </si>
  <si>
    <t>OA0503</t>
  </si>
  <si>
    <t>BITTERROOT VALLEY SEC</t>
  </si>
  <si>
    <t>OA9015</t>
  </si>
  <si>
    <t>BLAINE COUNTY</t>
  </si>
  <si>
    <t>CO0203</t>
  </si>
  <si>
    <t>BOARD OF CRIME CONTROL</t>
  </si>
  <si>
    <t>CP4107</t>
  </si>
  <si>
    <t>BOARD OF PUBLIC EDUCATION</t>
  </si>
  <si>
    <t>CP5101</t>
  </si>
  <si>
    <t>BROADWATER COUNTY</t>
  </si>
  <si>
    <t>CO0204</t>
  </si>
  <si>
    <t>BUFFALO RAPIDS IRRI PROJECT 1</t>
  </si>
  <si>
    <t>OA9086</t>
  </si>
  <si>
    <t>BUFFALO RAPIDS IRRI PROJECT 2</t>
  </si>
  <si>
    <t>OA9087</t>
  </si>
  <si>
    <t>BUTTE SILVER BOW</t>
  </si>
  <si>
    <t>CI0307</t>
  </si>
  <si>
    <t>CARBON COUNTY</t>
  </si>
  <si>
    <t>CO0205</t>
  </si>
  <si>
    <t>CARTER COUNTY</t>
  </si>
  <si>
    <t>CO0206</t>
  </si>
  <si>
    <t>CASCADE CONSERVATION DISTRICT</t>
  </si>
  <si>
    <t>OA0576</t>
  </si>
  <si>
    <t>CASCADE COUNTY</t>
  </si>
  <si>
    <t>CO0207</t>
  </si>
  <si>
    <t>CENTER FOR MENTAL HEALTH</t>
  </si>
  <si>
    <t>OA0516</t>
  </si>
  <si>
    <t>CENTRAL MONTANA LEARNING RESOURCE CTR</t>
  </si>
  <si>
    <t>OA0552</t>
  </si>
  <si>
    <t>CENTRAL VALLEY FIRE DISTRICT</t>
  </si>
  <si>
    <t>OA0569</t>
  </si>
  <si>
    <t>CHOUTEAU COUNTY</t>
  </si>
  <si>
    <t>CO0208</t>
  </si>
  <si>
    <t>CHOUTEAU COUNTY CONSERVATION DIST</t>
  </si>
  <si>
    <t>OA0511</t>
  </si>
  <si>
    <t>CITY OF BAKER</t>
  </si>
  <si>
    <t>CI0322</t>
  </si>
  <si>
    <t>CITY OF BELGRADE</t>
  </si>
  <si>
    <t>CI0323</t>
  </si>
  <si>
    <t>CITY OF BELT</t>
  </si>
  <si>
    <t>CI0303</t>
  </si>
  <si>
    <t>CITY OF BIG TIMBER</t>
  </si>
  <si>
    <t>CI0302</t>
  </si>
  <si>
    <t>CITY OF BILLINGS</t>
  </si>
  <si>
    <t>CI0305</t>
  </si>
  <si>
    <t>CITY OF BOULDER</t>
  </si>
  <si>
    <t>CI0309</t>
  </si>
  <si>
    <t>CITY OF BOZEMAN</t>
  </si>
  <si>
    <t>CI0306</t>
  </si>
  <si>
    <t>CITY OF CHINOOK</t>
  </si>
  <si>
    <t>CI0311</t>
  </si>
  <si>
    <t>CITY OF CHOTEAU</t>
  </si>
  <si>
    <t>CI0312</t>
  </si>
  <si>
    <t>CITY OF COLSTRIP</t>
  </si>
  <si>
    <t>CI9036</t>
  </si>
  <si>
    <t>CITY OF COLUMBIA FALLS</t>
  </si>
  <si>
    <t>CI0314</t>
  </si>
  <si>
    <t>CITY OF COLUMBUS</t>
  </si>
  <si>
    <t>CI0324</t>
  </si>
  <si>
    <t>CITY OF CONRAD</t>
  </si>
  <si>
    <t>CI0315</t>
  </si>
  <si>
    <t>CITY OF CUT BANK</t>
  </si>
  <si>
    <t>CI0317</t>
  </si>
  <si>
    <t>CITY OF DEER LODGE</t>
  </si>
  <si>
    <t>CI0320</t>
  </si>
  <si>
    <t>CITY OF DILLON</t>
  </si>
  <si>
    <t>CI0321</t>
  </si>
  <si>
    <t>CITY OF EAST HELENA</t>
  </si>
  <si>
    <t>CI0325</t>
  </si>
  <si>
    <t>CITY OF FAIRVIEW</t>
  </si>
  <si>
    <t>CI0328</t>
  </si>
  <si>
    <t>CITY OF FORSYTH</t>
  </si>
  <si>
    <t>CI0329</t>
  </si>
  <si>
    <t>CITY OF FORT BENTON</t>
  </si>
  <si>
    <t>CI0330</t>
  </si>
  <si>
    <t>CITY OF GLASGOW</t>
  </si>
  <si>
    <t>CI0332</t>
  </si>
  <si>
    <t>CITY OF GLENDIVE</t>
  </si>
  <si>
    <t>CI0333</t>
  </si>
  <si>
    <t>CITY OF GREAT FALLS</t>
  </si>
  <si>
    <t>CI0334</t>
  </si>
  <si>
    <t>CITY OF HAMILTON</t>
  </si>
  <si>
    <t>CI0337</t>
  </si>
  <si>
    <t>CITY OF HARDIN</t>
  </si>
  <si>
    <t>CI0338</t>
  </si>
  <si>
    <t>CITY OF HARLEM</t>
  </si>
  <si>
    <t>CI0336</t>
  </si>
  <si>
    <t>CITY OF HARLOWTON</t>
  </si>
  <si>
    <t>CI0388</t>
  </si>
  <si>
    <t>CITY OF HAVRE</t>
  </si>
  <si>
    <t>CI0339</t>
  </si>
  <si>
    <t>CITY OF HELENA</t>
  </si>
  <si>
    <t>CI0340</t>
  </si>
  <si>
    <t>CITY OF KALISPELL</t>
  </si>
  <si>
    <t>CI0343</t>
  </si>
  <si>
    <t>CITY OF LAUREL</t>
  </si>
  <si>
    <t>CI0345</t>
  </si>
  <si>
    <t>CITY OF LEWISTOWN</t>
  </si>
  <si>
    <t>CI0347</t>
  </si>
  <si>
    <t>CITY OF LIBBY</t>
  </si>
  <si>
    <t>CI0348</t>
  </si>
  <si>
    <t>CITY OF LIVINGSTON</t>
  </si>
  <si>
    <t>CI0349</t>
  </si>
  <si>
    <t>CITY OF MALTA</t>
  </si>
  <si>
    <t>CI0352</t>
  </si>
  <si>
    <t>CITY OF MILES CITY</t>
  </si>
  <si>
    <t>CI0353</t>
  </si>
  <si>
    <t>CITY OF MISSOULA</t>
  </si>
  <si>
    <t>CI0354</t>
  </si>
  <si>
    <t>CITY OF PLAINS</t>
  </si>
  <si>
    <t>CI0358</t>
  </si>
  <si>
    <t>CITY OF PLENTYWOOD</t>
  </si>
  <si>
    <t>CI0359</t>
  </si>
  <si>
    <t>CITY OF POLSON</t>
  </si>
  <si>
    <t>CI0360</t>
  </si>
  <si>
    <t>CITY OF POPLAR</t>
  </si>
  <si>
    <t>CI0361</t>
  </si>
  <si>
    <t>CITY OF RED LODGE</t>
  </si>
  <si>
    <t>CI0385</t>
  </si>
  <si>
    <t>CITY OF RONAN</t>
  </si>
  <si>
    <t>CI0363</t>
  </si>
  <si>
    <t>CITY OF ROUNDUP</t>
  </si>
  <si>
    <t>CI0364</t>
  </si>
  <si>
    <t>CITY OF SCOBEY</t>
  </si>
  <si>
    <t>CI0381</t>
  </si>
  <si>
    <t>CITY OF SHELBY</t>
  </si>
  <si>
    <t>CI0367</t>
  </si>
  <si>
    <t>CITY OF SIDNEY</t>
  </si>
  <si>
    <t>CI0368</t>
  </si>
  <si>
    <t>CITY OF THREE FORKS</t>
  </si>
  <si>
    <t>CI9044</t>
  </si>
  <si>
    <t>CITY OF TOWNSEND</t>
  </si>
  <si>
    <t>CI0372</t>
  </si>
  <si>
    <t>CITY OF TROY</t>
  </si>
  <si>
    <t>CI0356</t>
  </si>
  <si>
    <t>CITY OF WHITE SULPHUR SPRINGS</t>
  </si>
  <si>
    <t>CI0374</t>
  </si>
  <si>
    <t>CITY OF WHITEFISH</t>
  </si>
  <si>
    <t>CI0376</t>
  </si>
  <si>
    <t>CITY OF WIBAUX</t>
  </si>
  <si>
    <t>CI0380</t>
  </si>
  <si>
    <t>CITY OF WOLF POINT</t>
  </si>
  <si>
    <t>CI0378</t>
  </si>
  <si>
    <t>CME/FLATHEAD INDIAN IRRIG</t>
  </si>
  <si>
    <t>OA9096</t>
  </si>
  <si>
    <t>COMM OF HIGHER EDUCATION</t>
  </si>
  <si>
    <t>CP5102</t>
  </si>
  <si>
    <t>COMM OF POLITICAL PRACTICES</t>
  </si>
  <si>
    <t>CP3202</t>
  </si>
  <si>
    <t>CONSUMER COUNSEL</t>
  </si>
  <si>
    <t>CP1112</t>
  </si>
  <si>
    <t>CORVALLIS COUNTY SEWER DISTRICT</t>
  </si>
  <si>
    <t>OA9098</t>
  </si>
  <si>
    <t>CROWN HILL CEMETERY DISTRICT</t>
  </si>
  <si>
    <t>OA0556</t>
  </si>
  <si>
    <t>CUSTER COUNTY</t>
  </si>
  <si>
    <t>CO0209</t>
  </si>
  <si>
    <t>DALY DITCHES IRRIGATION DISTRICT</t>
  </si>
  <si>
    <t>OA9059</t>
  </si>
  <si>
    <t>DANIELS COUNTY</t>
  </si>
  <si>
    <t>CO0210</t>
  </si>
  <si>
    <t>DAWSON COMMUNITY COLLEGE</t>
  </si>
  <si>
    <t>OA0530</t>
  </si>
  <si>
    <t>DAWSON COUNTY</t>
  </si>
  <si>
    <t>CO0211</t>
  </si>
  <si>
    <t>DEER LODGE COUNTY HEAD START PROGRAM</t>
  </si>
  <si>
    <t>OA0538</t>
  </si>
  <si>
    <t>DEPARTMENT OF ADMINISTRATION</t>
  </si>
  <si>
    <t>CP6101</t>
  </si>
  <si>
    <t>DEPARTMENT OF AGRICULTURE</t>
  </si>
  <si>
    <t>CP6201</t>
  </si>
  <si>
    <t>DEPARTMENT OF COMMERCE</t>
  </si>
  <si>
    <t>CP6501</t>
  </si>
  <si>
    <t>DEPARTMENT OF CORRECTIONS</t>
  </si>
  <si>
    <t>CP6401</t>
  </si>
  <si>
    <t>DEPARTMENT OF FISH, WILDLIFE &amp; PARKS</t>
  </si>
  <si>
    <t>CP5201</t>
  </si>
  <si>
    <t>DEPARTMENT OF JUSTICE</t>
  </si>
  <si>
    <t>CP4110</t>
  </si>
  <si>
    <t>DEPARTMENT OF LABOR &amp; INDUSTRY</t>
  </si>
  <si>
    <t>CP6602</t>
  </si>
  <si>
    <t>DEPARTMENT OF LIVESTOCK</t>
  </si>
  <si>
    <t>CP5603</t>
  </si>
  <si>
    <t>DEPARTMENT OF MILITARY AFFAIRS</t>
  </si>
  <si>
    <t>CP6701</t>
  </si>
  <si>
    <t>DEPARTMENT OF REVENUE</t>
  </si>
  <si>
    <t>CP5801</t>
  </si>
  <si>
    <t>DEPARTMENT OF TRANSPORTATION</t>
  </si>
  <si>
    <t>CP5401</t>
  </si>
  <si>
    <t>DEPT OF ENVIRONMENTAL QUALITY</t>
  </si>
  <si>
    <t>CP5301</t>
  </si>
  <si>
    <t>DEPT OF NATURAL RESOURCES &amp; CONSERVATION</t>
  </si>
  <si>
    <t>CP5706</t>
  </si>
  <si>
    <t>DEPT OF PUBLIC HEALTH &amp; HUMAN SERVICES</t>
  </si>
  <si>
    <t>CP6901</t>
  </si>
  <si>
    <t>DRY PRAIRIE RURAL WATER</t>
  </si>
  <si>
    <t>OA9054</t>
  </si>
  <si>
    <t>EASTERN YELLOWSTONE COUNTY SEC</t>
  </si>
  <si>
    <t>OA0554</t>
  </si>
  <si>
    <t>FALLON COUNTY</t>
  </si>
  <si>
    <t>CO0213</t>
  </si>
  <si>
    <t>FALLON MEDICAL COMPLEX</t>
  </si>
  <si>
    <t>OA0592</t>
  </si>
  <si>
    <t>FERGUS COUNTY</t>
  </si>
  <si>
    <t>CO0214</t>
  </si>
  <si>
    <t>FERGUS COUNTY CONSERVATION DIST</t>
  </si>
  <si>
    <t>OA0599</t>
  </si>
  <si>
    <t>FLATHEAD CONSERVATION DISTRICT</t>
  </si>
  <si>
    <t>OA0565</t>
  </si>
  <si>
    <t>FLATHEAD COUNTY</t>
  </si>
  <si>
    <t>CO0215</t>
  </si>
  <si>
    <t>FLATHEAD EMERGENCY COMM CENTER</t>
  </si>
  <si>
    <t>OA9088</t>
  </si>
  <si>
    <t>FLATHEAD JOINT BOARD OF CONTROL</t>
  </si>
  <si>
    <t>OA0597</t>
  </si>
  <si>
    <t>OA9102</t>
  </si>
  <si>
    <t>FLATHEAD MUNICIPAL AIRPORT AUTHORITY</t>
  </si>
  <si>
    <t>OA0557</t>
  </si>
  <si>
    <t>FLATHEAD SPECIAL EDUC COOP</t>
  </si>
  <si>
    <t>OA0549</t>
  </si>
  <si>
    <t>FLATHEAD VALLEY COMMUNITY COLLEGE</t>
  </si>
  <si>
    <t>OA0529</t>
  </si>
  <si>
    <t>FORT SHAW IRRIGATION DIST</t>
  </si>
  <si>
    <t>OA0507</t>
  </si>
  <si>
    <t>FRENCHTOWN RURAL FIRE DISTRICT</t>
  </si>
  <si>
    <t>OA9079</t>
  </si>
  <si>
    <t>GALLATIN AIRPORT AUTHORITY</t>
  </si>
  <si>
    <t>OA0534</t>
  </si>
  <si>
    <t>GALLATIN CANYON CONSOL RR FIRE DIST</t>
  </si>
  <si>
    <t>OA9012</t>
  </si>
  <si>
    <t>GALLATIN CONSERVATION DISTRICT</t>
  </si>
  <si>
    <t>OA0584</t>
  </si>
  <si>
    <t>GALLATIN COUNTY</t>
  </si>
  <si>
    <t>CO0216</t>
  </si>
  <si>
    <t>GALLATIN-MADISON SEC</t>
  </si>
  <si>
    <t>OA0551</t>
  </si>
  <si>
    <t>GARDINER - PARK COUNTY WATER DIST</t>
  </si>
  <si>
    <t>OA0567</t>
  </si>
  <si>
    <t>GARFIELD COUNTY</t>
  </si>
  <si>
    <t>CO0217</t>
  </si>
  <si>
    <t>GLACIER COUNTY</t>
  </si>
  <si>
    <t>CO0218</t>
  </si>
  <si>
    <t>GLASGOW IRRIGATION DISTRICT</t>
  </si>
  <si>
    <t>OA0541</t>
  </si>
  <si>
    <t>GOLDEN VALLEY COUNTY</t>
  </si>
  <si>
    <t>CO0219</t>
  </si>
  <si>
    <t>GOVERNORS OFFICE</t>
  </si>
  <si>
    <t>CP3101</t>
  </si>
  <si>
    <t>GRANITE CO HOSPITAL &amp; NURSING HOME</t>
  </si>
  <si>
    <t>OA9003</t>
  </si>
  <si>
    <t>GRANITE CONSERVATION DISTRICT</t>
  </si>
  <si>
    <t>OA9038</t>
  </si>
  <si>
    <t>GRANITE COUNTY</t>
  </si>
  <si>
    <t>CO0220</t>
  </si>
  <si>
    <t>GREAT DIVIDE EDUCATION SERVICES</t>
  </si>
  <si>
    <t>OA0566</t>
  </si>
  <si>
    <t>GREAT FALLS COLLEGE MSU</t>
  </si>
  <si>
    <t>UN3513</t>
  </si>
  <si>
    <t>GREAT FALLS INT AIRPORT</t>
  </si>
  <si>
    <t>OA0514</t>
  </si>
  <si>
    <t>GREAT FALLS PUBLIC SCHOOLS</t>
  </si>
  <si>
    <t>SD0609</t>
  </si>
  <si>
    <t>GREENFIELDS IRRIGATION DIST</t>
  </si>
  <si>
    <t>OA0510</t>
  </si>
  <si>
    <t>HAVRE PUBLIC SCHOOLS</t>
  </si>
  <si>
    <t>SD0726</t>
  </si>
  <si>
    <t>HEBGEN BASIN RURAL FD</t>
  </si>
  <si>
    <t>OA9082</t>
  </si>
  <si>
    <t>HELENA BUSINESS IMPROVEME</t>
  </si>
  <si>
    <t>OA9016</t>
  </si>
  <si>
    <t>HELENA HOUSING AUTHORITY</t>
  </si>
  <si>
    <t>OA0517</t>
  </si>
  <si>
    <t>HELENA REGIONAL AIRPORT AUTH</t>
  </si>
  <si>
    <t>OA0501</t>
  </si>
  <si>
    <t>HELENA VALLEY IRRIGATION DIST</t>
  </si>
  <si>
    <t>OA0537</t>
  </si>
  <si>
    <t>HILL CO PUBLIC CEMETERY DIST</t>
  </si>
  <si>
    <t>OA0518</t>
  </si>
  <si>
    <t>HILL COUNTY</t>
  </si>
  <si>
    <t>CO0221</t>
  </si>
  <si>
    <t>HINSDALE WATER &amp; SEWER DISTRICT</t>
  </si>
  <si>
    <t>OA9042</t>
  </si>
  <si>
    <t>HOUSING AUTHORITY OF ANACONDA</t>
  </si>
  <si>
    <t>OA0500</t>
  </si>
  <si>
    <t>HOUSING AUTHORITY OF BUTTE</t>
  </si>
  <si>
    <t>OA0506</t>
  </si>
  <si>
    <t>HOUSING AUTHORITY OF GLASGOW</t>
  </si>
  <si>
    <t>OA0509</t>
  </si>
  <si>
    <t>HUMAN RESOURCES COUNCIL DIST XI</t>
  </si>
  <si>
    <t>OA0504</t>
  </si>
  <si>
    <t>HUMAN RESOURCES COUNCIL DIST XII</t>
  </si>
  <si>
    <t>OA0594</t>
  </si>
  <si>
    <t>JEFFERSON COUNTY</t>
  </si>
  <si>
    <t>CO0222</t>
  </si>
  <si>
    <t>JEFFERSON COUNTY HIGH SCHOOL</t>
  </si>
  <si>
    <t>HS0425</t>
  </si>
  <si>
    <t>JORDAN PUBLIC SCHOOLS</t>
  </si>
  <si>
    <t>HS0421</t>
  </si>
  <si>
    <t>JUDITH BASIN CONSERVATION DIST</t>
  </si>
  <si>
    <t>OA0571</t>
  </si>
  <si>
    <t>JUDITH BASIN COUNTY</t>
  </si>
  <si>
    <t>CO0223</t>
  </si>
  <si>
    <t>JUDITH GAP SCHOOL</t>
  </si>
  <si>
    <t>SD9040</t>
  </si>
  <si>
    <t>LAKE COUNTY</t>
  </si>
  <si>
    <t>CO0224</t>
  </si>
  <si>
    <t>LAKESIDE CO WATER &amp; SEWER</t>
  </si>
  <si>
    <t>OA0586</t>
  </si>
  <si>
    <t>LAKEVIEW CEMETERY DISTRICT</t>
  </si>
  <si>
    <t>OA9085</t>
  </si>
  <si>
    <t>LARCHMONT GOLF COURSE</t>
  </si>
  <si>
    <t>OA9022</t>
  </si>
  <si>
    <t>LAVINA K-12</t>
  </si>
  <si>
    <t>SD0760</t>
  </si>
  <si>
    <t>LEGISLATIVE COUNCIL</t>
  </si>
  <si>
    <t>CP1104</t>
  </si>
  <si>
    <t>LEWIS &amp; CLARK CONSERVATION DIST</t>
  </si>
  <si>
    <t>OA9023</t>
  </si>
  <si>
    <t>LEWIS &amp; CLARK COUNTY</t>
  </si>
  <si>
    <t>CO0225</t>
  </si>
  <si>
    <t>LEWIS &amp; CLARK LIBRARY</t>
  </si>
  <si>
    <t>OA0544</t>
  </si>
  <si>
    <t>LIBERTY CO CEMETERY DISTRICT</t>
  </si>
  <si>
    <t>OA9091</t>
  </si>
  <si>
    <t>LIBERTY CO CONSERVATION DISTRICT</t>
  </si>
  <si>
    <t>OA9037</t>
  </si>
  <si>
    <t>LIBERTY COUNTY</t>
  </si>
  <si>
    <t>CO0226</t>
  </si>
  <si>
    <t>LINCOLN CONSERVATION DISTRICT</t>
  </si>
  <si>
    <t>OA9062</t>
  </si>
  <si>
    <t>LINCOLN COUNTY</t>
  </si>
  <si>
    <t>CO0227</t>
  </si>
  <si>
    <t>LINCOLN COUNTY RURAL FIRE DIST</t>
  </si>
  <si>
    <t>OA0578</t>
  </si>
  <si>
    <t>LOCKWOOD RURAL FIRE DIST 8</t>
  </si>
  <si>
    <t>OA0579</t>
  </si>
  <si>
    <t>LOCKWOOD WATER &amp; SEWER DISTRICT</t>
  </si>
  <si>
    <t>OA9056</t>
  </si>
  <si>
    <t>MADISON CONSERVATION DISTRICT</t>
  </si>
  <si>
    <t>OA9095</t>
  </si>
  <si>
    <t>MADISON COUNTY</t>
  </si>
  <si>
    <t>CO0228</t>
  </si>
  <si>
    <t>MALTA CEMETERY DISTRICT</t>
  </si>
  <si>
    <t>OA9020</t>
  </si>
  <si>
    <t>MALTA IRRIGATION DISTRICT</t>
  </si>
  <si>
    <t>OA0525</t>
  </si>
  <si>
    <t>MCCONE COUNTY</t>
  </si>
  <si>
    <t>CO0229</t>
  </si>
  <si>
    <t>MEAGHER COUNTY</t>
  </si>
  <si>
    <t>CO0230</t>
  </si>
  <si>
    <t>MILES COMMUNITY COLLEGE</t>
  </si>
  <si>
    <t>OA0524</t>
  </si>
  <si>
    <t>MILK RIVER JBC</t>
  </si>
  <si>
    <t>OA9084</t>
  </si>
  <si>
    <t>MINERAL COUNTY</t>
  </si>
  <si>
    <t>CO0231</t>
  </si>
  <si>
    <t>MISSOULA AREA SEC</t>
  </si>
  <si>
    <t>OA0555</t>
  </si>
  <si>
    <t>MISSOULA COUNTY</t>
  </si>
  <si>
    <t>CO0232</t>
  </si>
  <si>
    <t>MISSOULA COUNTY AIRPORT</t>
  </si>
  <si>
    <t>OA0550</t>
  </si>
  <si>
    <t>MISSOULA RURAL FIRE DISTRICT</t>
  </si>
  <si>
    <t>OA0515</t>
  </si>
  <si>
    <t>MONTANA ARTS COUNCIL</t>
  </si>
  <si>
    <t>CP5114</t>
  </si>
  <si>
    <t>MONTANA HISTORICAL SOCIETY</t>
  </si>
  <si>
    <t>CP5117</t>
  </si>
  <si>
    <t>MONTANA STATE FUND</t>
  </si>
  <si>
    <t>CP6103</t>
  </si>
  <si>
    <t>MONTANA STATE LIBRARY</t>
  </si>
  <si>
    <t>CP5115</t>
  </si>
  <si>
    <t>MONTANA STATE UNIVERSITY - BILLINGS</t>
  </si>
  <si>
    <t>UN5104</t>
  </si>
  <si>
    <t>MONTANA STATE UNIVERSITY - BOZEMAN</t>
  </si>
  <si>
    <t>UN5106</t>
  </si>
  <si>
    <t>MONTANA STATE UNIVERSITY - NORTHERN</t>
  </si>
  <si>
    <t>UN5107</t>
  </si>
  <si>
    <t>MUSSELSHELL COUNTY</t>
  </si>
  <si>
    <t>CO0233</t>
  </si>
  <si>
    <t>NO MONTANA JOINT REFUSE DISPOSAL DIST</t>
  </si>
  <si>
    <t>OA0598</t>
  </si>
  <si>
    <t>NORTH CENTRAL LEARNING SEC</t>
  </si>
  <si>
    <t>OA0562</t>
  </si>
  <si>
    <t>NORTH LAKE CO PUBLIC LIBRARY DIST</t>
  </si>
  <si>
    <t>OA9089</t>
  </si>
  <si>
    <t>NORTH VALLEY PUBLIC LIBRARY</t>
  </si>
  <si>
    <t>OA9063</t>
  </si>
  <si>
    <t>NORTHWEST MT EDUC COOP</t>
  </si>
  <si>
    <t>OA9076</t>
  </si>
  <si>
    <t>OFFICE OF PUBLIC DEFENDER</t>
  </si>
  <si>
    <t>CP6108</t>
  </si>
  <si>
    <t>OVANDO ELEMENTARY SCHOOL DISTRICT 11</t>
  </si>
  <si>
    <t>SD9112</t>
  </si>
  <si>
    <t>PABLO-LAKE COUNTY WATER &amp; SEWER</t>
  </si>
  <si>
    <t>OA9058</t>
  </si>
  <si>
    <t>PARK CO RURAL FIRE DISTRICT 1</t>
  </si>
  <si>
    <t>OA9051</t>
  </si>
  <si>
    <t>PARK COUNTY</t>
  </si>
  <si>
    <t>CO0234</t>
  </si>
  <si>
    <t>PARK COUNTY SEC</t>
  </si>
  <si>
    <t>OA9072</t>
  </si>
  <si>
    <t>PETROLEUM CO CONSERVATION DIST</t>
  </si>
  <si>
    <t>OA9048</t>
  </si>
  <si>
    <t>PETROLEUM COUNTY</t>
  </si>
  <si>
    <t>CO0235</t>
  </si>
  <si>
    <t>PHILLIPS CONSERVATION DISTRICT</t>
  </si>
  <si>
    <t>OA9069</t>
  </si>
  <si>
    <t>PHILLIPS COUNTY</t>
  </si>
  <si>
    <t>CO0236</t>
  </si>
  <si>
    <t>PONDERA CO CANAL &amp; RESERVOIR</t>
  </si>
  <si>
    <t>OA0527</t>
  </si>
  <si>
    <t>PONDERA COUNTY</t>
  </si>
  <si>
    <t>CO0237</t>
  </si>
  <si>
    <t>PONDERA COUNTY CEMETERY DIST 2</t>
  </si>
  <si>
    <t>OA0572</t>
  </si>
  <si>
    <t>PONDERA COUNTY COUNCIL ON</t>
  </si>
  <si>
    <t>OA0580</t>
  </si>
  <si>
    <t>PORT OF MONTANA - PORT AUTHORITY</t>
  </si>
  <si>
    <t>OA0581</t>
  </si>
  <si>
    <t>POWDER RIVER COUNTY</t>
  </si>
  <si>
    <t>CO0239</t>
  </si>
  <si>
    <t>POWDER RIVER COUNTY HIGH SCHOOL</t>
  </si>
  <si>
    <t>HS0452</t>
  </si>
  <si>
    <t>POWELL COUNTY</t>
  </si>
  <si>
    <t>CO0238</t>
  </si>
  <si>
    <t>POWELL COUNTY HIGH SCHOOL</t>
  </si>
  <si>
    <t>HS0453</t>
  </si>
  <si>
    <t>PRAIRIE COUNTY</t>
  </si>
  <si>
    <t>CO0240</t>
  </si>
  <si>
    <t>PRAIRIE COUNTY HOSPITAL DISTRICT</t>
  </si>
  <si>
    <t>OA0531</t>
  </si>
  <si>
    <t>PRAIRIE VIEW SPECIAL SERVICES COOP</t>
  </si>
  <si>
    <t>OA0585</t>
  </si>
  <si>
    <t>PRICKLEY PEAR SPECIAL SVCS COOP</t>
  </si>
  <si>
    <t>OA9004</t>
  </si>
  <si>
    <t>PUBLIC EMPLOYEES' RETIREMENT ADMIN</t>
  </si>
  <si>
    <t>CP6104</t>
  </si>
  <si>
    <t>PUBLIC SERVICE COMMISSION</t>
  </si>
  <si>
    <t>CP4201</t>
  </si>
  <si>
    <t>RAE WATER AND SEWER DISTRICT</t>
  </si>
  <si>
    <t>OA9080</t>
  </si>
  <si>
    <t>RAVALLI COUNTY</t>
  </si>
  <si>
    <t>CO0241</t>
  </si>
  <si>
    <t>RED LODGE RURAL FIRE DIST</t>
  </si>
  <si>
    <t>OA9110</t>
  </si>
  <si>
    <t>RICHLAND CO HOUSING AUTHORITY</t>
  </si>
  <si>
    <t>OA0526</t>
  </si>
  <si>
    <t>RICHLAND COUNTY</t>
  </si>
  <si>
    <t>CO0242</t>
  </si>
  <si>
    <t>RONAN LIBRARY DISTRICT</t>
  </si>
  <si>
    <t>OA9101</t>
  </si>
  <si>
    <t>ROOSEVELT COUNTY</t>
  </si>
  <si>
    <t>CO0243</t>
  </si>
  <si>
    <t>ROSEBUD COUNTY</t>
  </si>
  <si>
    <t>CO0244</t>
  </si>
  <si>
    <t>ROUNDUP COMMUNITY LIBRARY</t>
  </si>
  <si>
    <t>OA9017</t>
  </si>
  <si>
    <t>SANDERS COUNTY</t>
  </si>
  <si>
    <t>CO0245</t>
  </si>
  <si>
    <t>SANDERS SPEC ED COOP</t>
  </si>
  <si>
    <t>OA0560</t>
  </si>
  <si>
    <t>SCHOOL DISTRICT 44 - GERALDINE</t>
  </si>
  <si>
    <t>SD0766</t>
  </si>
  <si>
    <t>SCHOOL DISTRICT 1 - BIG TIMBER</t>
  </si>
  <si>
    <t>SD0600</t>
  </si>
  <si>
    <t>SCHOOL DISTRICT 1 - BUTTE</t>
  </si>
  <si>
    <t>SD0601</t>
  </si>
  <si>
    <t>SCHOOL DISTRICT 1 - CHOTEAU</t>
  </si>
  <si>
    <t>SD0602</t>
  </si>
  <si>
    <t>SCHOOL DISTRICT 1 - CIRCLE</t>
  </si>
  <si>
    <t>SD0603</t>
  </si>
  <si>
    <t>SCHOOL DISTRICT 1 - CLANCY</t>
  </si>
  <si>
    <t>SD0604</t>
  </si>
  <si>
    <t>SCHOOL DISTRICT 1 - CORVALLIS</t>
  </si>
  <si>
    <t>SD0605</t>
  </si>
  <si>
    <t>SCHOOL DISTRICT 1 - DEER LODGE</t>
  </si>
  <si>
    <t>SD0606</t>
  </si>
  <si>
    <t>SCHOOL DISTRICT 1 - FORT BENTON</t>
  </si>
  <si>
    <t>SD9007</t>
  </si>
  <si>
    <t>SCHOOL DISTRICT 1 - GLASGOW</t>
  </si>
  <si>
    <t>SD0607</t>
  </si>
  <si>
    <t>SCHOOL DISTRICT 1 - GLENDIVE</t>
  </si>
  <si>
    <t>SD0608</t>
  </si>
  <si>
    <t>SCHOOL DISTRICT 1 - HEART BUTTE</t>
  </si>
  <si>
    <t>SD0619</t>
  </si>
  <si>
    <t>SCHOOL DISTRICT 1 - HELENA</t>
  </si>
  <si>
    <t>SD0610</t>
  </si>
  <si>
    <t>SD 1- WEST VALLEY SCHOOL</t>
  </si>
  <si>
    <t>SD0620</t>
  </si>
  <si>
    <t>SCHOOL DISTRICT 1 - LEWISTOWN</t>
  </si>
  <si>
    <t>SD0612</t>
  </si>
  <si>
    <t>SCHOOL DISTRICT 1 - MILES CITY</t>
  </si>
  <si>
    <t>SD0613</t>
  </si>
  <si>
    <t>SCHOOL DISTRICT 1 - MISSOULA</t>
  </si>
  <si>
    <t>SD0614</t>
  </si>
  <si>
    <t>SD7614</t>
  </si>
  <si>
    <t>SCHOOL DISTRICT 1 - PHILIPSBURG</t>
  </si>
  <si>
    <t>SD0616</t>
  </si>
  <si>
    <t>SCHOOL DISTRICT 1 - PLAINS</t>
  </si>
  <si>
    <t>SD0615</t>
  </si>
  <si>
    <t>SCHOOL DISTRICT 1 - RED LODGE</t>
  </si>
  <si>
    <t>SD0617</t>
  </si>
  <si>
    <t>SCHOOL DISTRICT 1 - SCOBEY</t>
  </si>
  <si>
    <t>SD0618</t>
  </si>
  <si>
    <t>SCHOOL DISTRICT 1 - TROY</t>
  </si>
  <si>
    <t>SD0800</t>
  </si>
  <si>
    <t>SCHOOL DISTRICT 1 &amp; 7  - HYSHAM</t>
  </si>
  <si>
    <t>SD0621</t>
  </si>
  <si>
    <t>SCHOOL DISTRICT 1 &amp; 7 - TOWNSEND</t>
  </si>
  <si>
    <t>SD0679</t>
  </si>
  <si>
    <t>SCHOOL DISTRICT 10 - ANACONDA</t>
  </si>
  <si>
    <t>SD0700</t>
  </si>
  <si>
    <t>SCHOOL DISTRICT 10 - CAYUSE</t>
  </si>
  <si>
    <t>SD0803</t>
  </si>
  <si>
    <t>SCHOOL DISTRICT 10 - CHINOOK</t>
  </si>
  <si>
    <t>SD0701</t>
  </si>
  <si>
    <t>SCHOOL DISTRICT 10 - CONRAD</t>
  </si>
  <si>
    <t>SD0702</t>
  </si>
  <si>
    <t>SCHOOL DISTRICT 10 - DILLON</t>
  </si>
  <si>
    <t>SD0703</t>
  </si>
  <si>
    <t>SCHOOL DISTRICT 10 - NOXON</t>
  </si>
  <si>
    <t>SD0704</t>
  </si>
  <si>
    <t>SCHOOL DISTRICT 104 - SPRING CREEK</t>
  </si>
  <si>
    <t>SD9028</t>
  </si>
  <si>
    <t>SCHOOL DISTRICT 11 - BRORSON</t>
  </si>
  <si>
    <t>SD9027</t>
  </si>
  <si>
    <t>SCHOOL DISTRICT 11 - POTOMAC</t>
  </si>
  <si>
    <t>SD0705</t>
  </si>
  <si>
    <t>SCHOOL DISTRICT 11 - WISE RIVER</t>
  </si>
  <si>
    <t>SD9077</t>
  </si>
  <si>
    <t>SCHOOL DISTRICT 11 &amp; 2 - DRUMMOND</t>
  </si>
  <si>
    <t>SD0799</t>
  </si>
  <si>
    <t>SCHOOL DISTRICT 115 - WINIFRED</t>
  </si>
  <si>
    <t>SD0811</t>
  </si>
  <si>
    <t>SCHOOL DISTRICT 12 - BAKER</t>
  </si>
  <si>
    <t>SD0707</t>
  </si>
  <si>
    <t>SCHOOL DISTRICT 12 - HARLEM</t>
  </si>
  <si>
    <t>SD0709</t>
  </si>
  <si>
    <t>SCHOOL DISTRICT 12 - HAVRE</t>
  </si>
  <si>
    <t>SD9071</t>
  </si>
  <si>
    <t>SCHOOL DISTRICT 12 - LIMA</t>
  </si>
  <si>
    <t>SD0706</t>
  </si>
  <si>
    <t>SCHOOL DISTRICT 12 - ROSEBUD</t>
  </si>
  <si>
    <t>SD0711</t>
  </si>
  <si>
    <t>SCHOOL DISTRICT 12 - SACO</t>
  </si>
  <si>
    <t>SD0712</t>
  </si>
  <si>
    <t>SCHOOL DISTRICT 12 - STANFORD</t>
  </si>
  <si>
    <t>SD0713</t>
  </si>
  <si>
    <t>SCHOOL DISTRICT 12 12 - MOLT</t>
  </si>
  <si>
    <t>SD9005</t>
  </si>
  <si>
    <t>SCHOOL DISTRICT 13 - BOX ELDER</t>
  </si>
  <si>
    <t>SD0708</t>
  </si>
  <si>
    <t>SCHOOL DISTRICT 13 - EUREKA</t>
  </si>
  <si>
    <t>SD0717</t>
  </si>
  <si>
    <t>SCHOOL DISTRICT 13 - FISHTAIL</t>
  </si>
  <si>
    <t>SD9014</t>
  </si>
  <si>
    <t>SCHOOL DISTRICT 13 - LONE ROCK</t>
  </si>
  <si>
    <t>SD0710</t>
  </si>
  <si>
    <t>SCHOOL DISTRICT 13 - NASHUA</t>
  </si>
  <si>
    <t>SD0719</t>
  </si>
  <si>
    <t>SCHOOL DISTRICT 14 - BONNER</t>
  </si>
  <si>
    <t>SD0714</t>
  </si>
  <si>
    <t>SCHOOL DISTRICT 14 - FORTINE</t>
  </si>
  <si>
    <t>SD9000</t>
  </si>
  <si>
    <t>SCHOOL DISTRICT 14 - HOT SPRINGS</t>
  </si>
  <si>
    <t>SD0716</t>
  </si>
  <si>
    <t>SCHOOL DISTRICT 14 - MALTA</t>
  </si>
  <si>
    <t>SD0722</t>
  </si>
  <si>
    <t>SCHOOL DISTRICT 14 - SHELBY</t>
  </si>
  <si>
    <t>SD0802</t>
  </si>
  <si>
    <t>SCHOOL DISTRICT 15 - CUSTER</t>
  </si>
  <si>
    <t>SD0723</t>
  </si>
  <si>
    <t>SCHOOL DISTRICT 15 - CUT BANK</t>
  </si>
  <si>
    <t>SD0724</t>
  </si>
  <si>
    <t>SCHOOL DISTRICT 15 - EKALAKA</t>
  </si>
  <si>
    <t>SD0725</t>
  </si>
  <si>
    <t>SCHOOL DISTRICT 15   HELENA FLATS- KALISPELL</t>
  </si>
  <si>
    <t>SD0698</t>
  </si>
  <si>
    <t>SCHOOL DISTRICT 15 &amp; 17 - WILLOW CREEK</t>
  </si>
  <si>
    <t>SD0720</t>
  </si>
  <si>
    <t>SCHOOL DISTRICT 15 &amp; 6 - FLO-CARLTON</t>
  </si>
  <si>
    <t>SD0721</t>
  </si>
  <si>
    <t>SCHOOL DISTRICT 159 - WINNETT</t>
  </si>
  <si>
    <t>SD0790</t>
  </si>
  <si>
    <t>SCHOOL DISTRICT 16 - HARLOWTON</t>
  </si>
  <si>
    <t>SD0699</t>
  </si>
  <si>
    <t>SCHOOL DISTRICT 17 - CULBERTSON</t>
  </si>
  <si>
    <t>SD0727</t>
  </si>
  <si>
    <t>SCHOOL DISTRICT 17 - MORIN</t>
  </si>
  <si>
    <t>SD9030</t>
  </si>
  <si>
    <t>SCHOOL DISTRICT 17 H - HARDIN</t>
  </si>
  <si>
    <t>SD0728</t>
  </si>
  <si>
    <t>SCHOOL DISTRICT 18 - VALIER</t>
  </si>
  <si>
    <t>SD0729</t>
  </si>
  <si>
    <t>SCHOOL DISTRICT 18 - WOODMAN</t>
  </si>
  <si>
    <t>SD9045</t>
  </si>
  <si>
    <t>77SCHOOL DISTRICT 19 - COLSTRIP</t>
  </si>
  <si>
    <t>SD0794</t>
  </si>
  <si>
    <t>SD9794</t>
  </si>
  <si>
    <t>SCHOOL DISTRICT 2 - ALBERTON</t>
  </si>
  <si>
    <t>SD0625</t>
  </si>
  <si>
    <t>SCHOOL DISTRICT 2 - ALDER</t>
  </si>
  <si>
    <t>SD0622</t>
  </si>
  <si>
    <t>SCHOOL DISTRICT 2 - BILLINGS</t>
  </si>
  <si>
    <t>SD0626</t>
  </si>
  <si>
    <t>SD9626</t>
  </si>
  <si>
    <t>SCHOOL DISTRICT 2  - BRIDGER</t>
  </si>
  <si>
    <t>SD0627</t>
  </si>
  <si>
    <t>SCHOOL DISTRICT 2 - DEER PARK</t>
  </si>
  <si>
    <t>SD0635</t>
  </si>
  <si>
    <t>SCHOOL DISTRICT 2 - DODSON</t>
  </si>
  <si>
    <t>SD0629</t>
  </si>
  <si>
    <t>SCHOOL DISTRICT 2 - DUPUYER</t>
  </si>
  <si>
    <t>SD0820</t>
  </si>
  <si>
    <t>SCHOOL DISTRICT 2 - FRAZER</t>
  </si>
  <si>
    <t>SD0623</t>
  </si>
  <si>
    <t>SCHOOL DISTRICT 2 - STEVENSVILLE</t>
  </si>
  <si>
    <t>SD0633</t>
  </si>
  <si>
    <t>SCHOOL DISTRICT 2 - SUNBURST</t>
  </si>
  <si>
    <t>SD0631</t>
  </si>
  <si>
    <t>SCHOOL DISTRICT 2 - THOMPSON FALLS</t>
  </si>
  <si>
    <t>SD0632</t>
  </si>
  <si>
    <t>SCHOOL DISTRICT 2 &amp; 11 - BIG SANDY</t>
  </si>
  <si>
    <t>SD0624</t>
  </si>
  <si>
    <t>SCHOOL DISTRICT 2 &amp; 3 - PRYOR</t>
  </si>
  <si>
    <t>SD0796</t>
  </si>
  <si>
    <t>SCHOOL DISTRICT 20 - GARRISON</t>
  </si>
  <si>
    <t>SD0731</t>
  </si>
  <si>
    <t>SCHOOL DISTRICT 20 - KILA</t>
  </si>
  <si>
    <t>SD9034</t>
  </si>
  <si>
    <t>SCHOOL DISTRICT 20 - PLENTYWOOD</t>
  </si>
  <si>
    <t>SD0732</t>
  </si>
  <si>
    <t>SCHOOL DISTRICT 20 - WHITEWATER</t>
  </si>
  <si>
    <t>SD0746</t>
  </si>
  <si>
    <t>SCHOOL DISTRICT 21 - BROADVIEW</t>
  </si>
  <si>
    <t>SD0734</t>
  </si>
  <si>
    <t>SCHOOL DISTRICT 21 - FAIRFIELD</t>
  </si>
  <si>
    <t>SD0767</t>
  </si>
  <si>
    <t>SCHOOL DISTRICT 21 - GALATA</t>
  </si>
  <si>
    <t>SD9002</t>
  </si>
  <si>
    <t>SCHOOL DISTRICT 2-27 - LODGE GRASS</t>
  </si>
  <si>
    <t>SD0821</t>
  </si>
  <si>
    <t>SCHOOL DISTRICT 23 - BILLINGS</t>
  </si>
  <si>
    <t>SD0815</t>
  </si>
  <si>
    <t>SCHOOL DISTRICT 23 - HARRISON</t>
  </si>
  <si>
    <t>SD0806</t>
  </si>
  <si>
    <t>SCHOOL DISTRICT 23 - LUSTRE</t>
  </si>
  <si>
    <t>SD0824</t>
  </si>
  <si>
    <t>SCHOOL DISTRICT 23 - MISSOULA</t>
  </si>
  <si>
    <t>SD0736</t>
  </si>
  <si>
    <t>SCHOOL DISTRICT 23 - POLSON</t>
  </si>
  <si>
    <t>SD0737</t>
  </si>
  <si>
    <t>SCHOOL DISTRICT 23 - ROBERTS</t>
  </si>
  <si>
    <t>SD0738</t>
  </si>
  <si>
    <t>SCHOOL DISTRICT 24 - THREE FORKS</t>
  </si>
  <si>
    <t>SD0739</t>
  </si>
  <si>
    <t>SCHOOL DISTRICT 24 - WORDEN</t>
  </si>
  <si>
    <t>SD0715</t>
  </si>
  <si>
    <t>SCHOOL DISTRICT 25 - HOBSON</t>
  </si>
  <si>
    <t>SD0740</t>
  </si>
  <si>
    <t>SCHOOL DISTRICT 26 - LOCKWOOD</t>
  </si>
  <si>
    <t>SD0741</t>
  </si>
  <si>
    <t>SCHOOL DISTRICT 26 - REICHLE</t>
  </si>
  <si>
    <t>SD0830</t>
  </si>
  <si>
    <t>SCHOOL DISTRICT 27 - ELLISTON</t>
  </si>
  <si>
    <t>SD9060</t>
  </si>
  <si>
    <t>SCHOOL DISTRICT 27 - GRASS RANGE</t>
  </si>
  <si>
    <t>SD0807</t>
  </si>
  <si>
    <t>SCHOOL DISTRICT 27 - MONFORTON</t>
  </si>
  <si>
    <t>SD0813</t>
  </si>
  <si>
    <t>SCHOOL DISTRICT 27 - MONTANA CITY</t>
  </si>
  <si>
    <t>SD0742</t>
  </si>
  <si>
    <t>SCHOOL DISTRICT 28 - ST IGNATIUS</t>
  </si>
  <si>
    <t>SD0743</t>
  </si>
  <si>
    <t>SCHOOL DISTRICT 28C</t>
  </si>
  <si>
    <t>SD9066</t>
  </si>
  <si>
    <t>SCHOOL DISTRICT 29 - BELT</t>
  </si>
  <si>
    <t>SD0745</t>
  </si>
  <si>
    <t>SCHOOL DISTRICT 29 - SOMERS</t>
  </si>
  <si>
    <t>SD0744</t>
  </si>
  <si>
    <t>SCHOOL DISTRICT 29 - WYOLA</t>
  </si>
  <si>
    <t>SD0817</t>
  </si>
  <si>
    <t>SCHOOL DISTRICT 3 - BELFRY</t>
  </si>
  <si>
    <t>SD0757</t>
  </si>
  <si>
    <t>SCHOOL DISTRICT 3 - BILLINGS</t>
  </si>
  <si>
    <t>SD9068</t>
  </si>
  <si>
    <t>SCHOOL DISTRICT 3 - CASCADE</t>
  </si>
  <si>
    <t>SD0637</t>
  </si>
  <si>
    <t>SCHOOL DISTRICT 3 - FAIR MONT EGAN</t>
  </si>
  <si>
    <t>SD0638</t>
  </si>
  <si>
    <t>SCHOOL DISTRICT 3 - HAMILTON</t>
  </si>
  <si>
    <t>SD0643</t>
  </si>
  <si>
    <t>SCHOOL DISTRICT 3 - MANHATTAN</t>
  </si>
  <si>
    <t>SD0640</t>
  </si>
  <si>
    <t>SCHOOL DISTRICT 3 - RAMSAY</t>
  </si>
  <si>
    <t>SD0641</t>
  </si>
  <si>
    <t>SCHOOL DISTRICT 3 - SUPERIOR</t>
  </si>
  <si>
    <t>SD0642</t>
  </si>
  <si>
    <t>SCHOOL DISTRICT 3 - WESTBY</t>
  </si>
  <si>
    <t>SD0645</t>
  </si>
  <si>
    <t>SCHOOL DISTRICT 3 - WOLF POINT</t>
  </si>
  <si>
    <t>SD0644</t>
  </si>
  <si>
    <t>SCHOOL DISTRICT 3 &amp; 13 - FAIRVIEW</t>
  </si>
  <si>
    <t>SD0718</t>
  </si>
  <si>
    <t>SCHOOL DISTRICT 30 - POWER</t>
  </si>
  <si>
    <t>SD0751</t>
  </si>
  <si>
    <t>SCHOOL DISTRICT 30 - RONAN</t>
  </si>
  <si>
    <t>SD0752</t>
  </si>
  <si>
    <t>SCHOOL DISTRICT 30 &amp; 6 - FROMBERG</t>
  </si>
  <si>
    <t>SD0756</t>
  </si>
  <si>
    <t>SCHOOL DISTRICT 32 - CLINTON</t>
  </si>
  <si>
    <t>SD0749</t>
  </si>
  <si>
    <t>SCHOOL DISTRICT 32 - RAPELJE</t>
  </si>
  <si>
    <t>SD0810</t>
  </si>
  <si>
    <t>SCHOOL DISTRICT 32 J - ASHLAND</t>
  </si>
  <si>
    <t>SD0754</t>
  </si>
  <si>
    <t>SCHOOL DISTRICT 33 - GOLD CREEK</t>
  </si>
  <si>
    <t>SD0748</t>
  </si>
  <si>
    <t>SCHOOL DISTRICT 33 - SWAN VALLEY ELEM</t>
  </si>
  <si>
    <t>SD0822</t>
  </si>
  <si>
    <t>SCHOOL DISTRICT 34 - SEELEY LAKE</t>
  </si>
  <si>
    <t>SD0826</t>
  </si>
  <si>
    <t>SCHOOL DISTRICT 35 - GALLATIN GATEWAY</t>
  </si>
  <si>
    <t>SD0814</t>
  </si>
  <si>
    <t>SCHOOL DISTRICT 37 - SHEPHERD</t>
  </si>
  <si>
    <t>SD0793</t>
  </si>
  <si>
    <t>SCHOOL DISTRICT 38 - BIG FORK</t>
  </si>
  <si>
    <t>SD0755</t>
  </si>
  <si>
    <t>SCHOOL DISTRICT 38 - LINCOLN</t>
  </si>
  <si>
    <t>SD9006</t>
  </si>
  <si>
    <t>SCHOOL DISTRICT 4 - CANYON CREEK</t>
  </si>
  <si>
    <t>SD9011</t>
  </si>
  <si>
    <t>SCHOOL DISTRICT 4 - DIVIDE</t>
  </si>
  <si>
    <t>SD9050</t>
  </si>
  <si>
    <t>SCHOOL DISTRICT 4 - FORSYTH</t>
  </si>
  <si>
    <t>SD0648</t>
  </si>
  <si>
    <t>SCHOOL DISTRICT 4 - HELLGATE</t>
  </si>
  <si>
    <t>SD0649</t>
  </si>
  <si>
    <t>SCHOOL DISTRICT 4 - LIBBY</t>
  </si>
  <si>
    <t>SD0650</t>
  </si>
  <si>
    <t>SCHOOL DISTRICT 4 - LIVINGSTON</t>
  </si>
  <si>
    <t>SD0651</t>
  </si>
  <si>
    <t>SCHOOL DISTRICT 4 - SWAN RIVER</t>
  </si>
  <si>
    <t>SD0654</t>
  </si>
  <si>
    <t>SCHOOL DISTRICT 4 &amp; 28 - HIGHWOOD</t>
  </si>
  <si>
    <t>SD0653</t>
  </si>
  <si>
    <t>SCHOOL DISTRICT 4 &amp; 47 - WHITEHALL</t>
  </si>
  <si>
    <t>SD0652</t>
  </si>
  <si>
    <t>SCHOOL DISTRICT 40 - FRENCHTOWN</t>
  </si>
  <si>
    <t>SD0759</t>
  </si>
  <si>
    <t>SCHOOL DISTRICT 41 - ANDERSON</t>
  </si>
  <si>
    <t>SD0825</t>
  </si>
  <si>
    <t>SCHOOL DISTRICT 41 - PIONEER</t>
  </si>
  <si>
    <t>SD0791</t>
  </si>
  <si>
    <t>SCHOOL DISTRICT 43 - LAMOTTE</t>
  </si>
  <si>
    <t>SD9025</t>
  </si>
  <si>
    <t>SCHOOL DISTRICT 43 - TURNER</t>
  </si>
  <si>
    <t>SD0758</t>
  </si>
  <si>
    <t>SCHOOL DISTRICT 44 - BELGRADE</t>
  </si>
  <si>
    <t>SD0761</t>
  </si>
  <si>
    <t>SCHOOL DISTRICT 44 - MOORE</t>
  </si>
  <si>
    <t>SD0762</t>
  </si>
  <si>
    <t>SCHOOL DISTRICT 44 - WHITEFISH</t>
  </si>
  <si>
    <t>SD0763</t>
  </si>
  <si>
    <t>SCHOOL DISTRICT 45 - AUGUSTA</t>
  </si>
  <si>
    <t>SD0764</t>
  </si>
  <si>
    <t>SCHOOL DISTRICT 45 - GOLDEN RIDGE</t>
  </si>
  <si>
    <t>SD0829</t>
  </si>
  <si>
    <t>SCHOOL DISTRICT 45 - WOLF POINT</t>
  </si>
  <si>
    <t>SD0765</t>
  </si>
  <si>
    <t>SCHOOL DISTRICT 48-1J &amp; 48-2J</t>
  </si>
  <si>
    <t>SD9067</t>
  </si>
  <si>
    <t>SCHOOL DISTRICT 5 - BASIN</t>
  </si>
  <si>
    <t>SD0656</t>
  </si>
  <si>
    <t>SCHOOL DISTRICT 5 - KALISPELL</t>
  </si>
  <si>
    <t>SD0657</t>
  </si>
  <si>
    <t>SCHOOL DISTRICT 5 - MELROSE</t>
  </si>
  <si>
    <t>SD0827</t>
  </si>
  <si>
    <t>SCHOOL DISTRICT 5 - PARK CITY</t>
  </si>
  <si>
    <t>SD0658</t>
  </si>
  <si>
    <t>SCHOOL DISTRICT 5 - SAND COULEE</t>
  </si>
  <si>
    <t>SD0659</t>
  </si>
  <si>
    <t>SCHOOL DISTRICT 5 - SHERIDAN</t>
  </si>
  <si>
    <t>SD0660</t>
  </si>
  <si>
    <t>SCHOOL DISTRICT 5 - SIDNEY</t>
  </si>
  <si>
    <t>SD0661</t>
  </si>
  <si>
    <t>SCHOOL DISTRICT 5 - TERRY</t>
  </si>
  <si>
    <t>SD0662</t>
  </si>
  <si>
    <t>SCHOOL DISTRICT 50 - EAST GLACIER</t>
  </si>
  <si>
    <t>SD0770</t>
  </si>
  <si>
    <t>SCHOOL DISTRICT 50 - EVERGREEN</t>
  </si>
  <si>
    <t>SD0792</t>
  </si>
  <si>
    <t>SCHOOL DISTRICT 50 - HAYS</t>
  </si>
  <si>
    <t>SD0771</t>
  </si>
  <si>
    <t>SCHOOL DISTRICT 52 - ABSAROKEE</t>
  </si>
  <si>
    <t>SD0772</t>
  </si>
  <si>
    <t>SCHOOL DISTRICT 52 - ENNIS</t>
  </si>
  <si>
    <t>SD0773</t>
  </si>
  <si>
    <t>SCHOOL DISTRICT 52 - INDEPENDENT</t>
  </si>
  <si>
    <t>SD0805</t>
  </si>
  <si>
    <t>SCHOOL DISTRICT 55 - BROCKTON</t>
  </si>
  <si>
    <t>SD0775</t>
  </si>
  <si>
    <t>SCHOOL DISTRICT 55 - PLEVNA</t>
  </si>
  <si>
    <t>SD0769</t>
  </si>
  <si>
    <t>SCHOOL DISTRICT 55 - ROUNDUP</t>
  </si>
  <si>
    <t>SD0776</t>
  </si>
  <si>
    <t>SCHOOL DISTRICT 55F -  SUN RIVER VALLEY</t>
  </si>
  <si>
    <t>SD0669</t>
  </si>
  <si>
    <t>SCHOOL DISTRICT 57 - HAVRE</t>
  </si>
  <si>
    <t>SD0777</t>
  </si>
  <si>
    <t>SCHOOL DISTRICT 58 - GEYSER</t>
  </si>
  <si>
    <t>SD0778</t>
  </si>
  <si>
    <t>SCHOOL DISTRICT 58 - WHITEFISH</t>
  </si>
  <si>
    <t>SD0816</t>
  </si>
  <si>
    <t>SCHOOL DISTRICT 58 - YELLOWSTONE</t>
  </si>
  <si>
    <t>SD0779</t>
  </si>
  <si>
    <t>SCHOOL DISTRICT 6 - COLUMBIA FALLS</t>
  </si>
  <si>
    <t>SD0665</t>
  </si>
  <si>
    <t>SCHOOL DISTRICT 6 - COLUMBUS</t>
  </si>
  <si>
    <t>SD0667</t>
  </si>
  <si>
    <t>SCHOOL DISTRICT 6 - LAME DEER</t>
  </si>
  <si>
    <t>SD0664</t>
  </si>
  <si>
    <t>SCHOOL DISTRICT 6 - RYEGATE</t>
  </si>
  <si>
    <t>SD0668</t>
  </si>
  <si>
    <t>SCHOOL DISTRICT 6 - TROUT CREEK</t>
  </si>
  <si>
    <t>SD0666</t>
  </si>
  <si>
    <t>SCHOOL DISTRICT 6 - WIBAUX</t>
  </si>
  <si>
    <t>SD0671</t>
  </si>
  <si>
    <t>SCHOOL DISTRICT 6 &amp; 1 - ST REGIS</t>
  </si>
  <si>
    <t>SD0670</t>
  </si>
  <si>
    <t>SCHOOL DISTRICT 64 - BAINVILLE</t>
  </si>
  <si>
    <t>SD0819</t>
  </si>
  <si>
    <t>SCHOOL DISTRICT 64 - MOUN</t>
  </si>
  <si>
    <t>SD9039</t>
  </si>
  <si>
    <t>SCHOOL DISTRICT 64J - MELSTONE</t>
  </si>
  <si>
    <t>SD0780</t>
  </si>
  <si>
    <t>SCHOOL DISTRICT 65 - FROID</t>
  </si>
  <si>
    <t>SD0768</t>
  </si>
  <si>
    <t>SCHOOL DISTRICT 69 - WEST YELLOWSTONE</t>
  </si>
  <si>
    <t>SD0798</t>
  </si>
  <si>
    <t>SCHOOL DISTRICT 7 - BOULDER</t>
  </si>
  <si>
    <t>SD0672</t>
  </si>
  <si>
    <t>SCHOOL DISTRICT 7 - BOZEMAN</t>
  </si>
  <si>
    <t>SD0673</t>
  </si>
  <si>
    <t>SCHOOL DISTRICT 7 - CHARLO</t>
  </si>
  <si>
    <t>SD0674</t>
  </si>
  <si>
    <t>SCHOOL DISTRICT 7 - GARDINER</t>
  </si>
  <si>
    <t>SD0675</t>
  </si>
  <si>
    <t>SCHOOL DISTRICT 7 - GRANT</t>
  </si>
  <si>
    <t>SD9033</t>
  </si>
  <si>
    <t>SCHOOL DISTRICT 7 - HINSDALE</t>
  </si>
  <si>
    <t>SD0676</t>
  </si>
  <si>
    <t>SCHOOL DISTRICT 7 - JOLIET</t>
  </si>
  <si>
    <t>SD0683</t>
  </si>
  <si>
    <t>SCHOOL DISTRICT 7 - LOLO</t>
  </si>
  <si>
    <t>SD0678</t>
  </si>
  <si>
    <t>SCHOOL DISTRICT 7 - MEDICINE LAKE</t>
  </si>
  <si>
    <t>SD0681</t>
  </si>
  <si>
    <t>SCHOOL DISTRICT 7 - TWIN BRIDGES</t>
  </si>
  <si>
    <t>SD0682</t>
  </si>
  <si>
    <t>SCHOOL DISTRICT 7 - VICTOR</t>
  </si>
  <si>
    <t>SD0680</t>
  </si>
  <si>
    <t>SCHOOL DISTRICT 7 &amp; 2 - SAVAGE</t>
  </si>
  <si>
    <t>SD0684</t>
  </si>
  <si>
    <t>SCHOOL DISTRICT 7 &amp; 70 - LAUREL</t>
  </si>
  <si>
    <t>SD0677</t>
  </si>
  <si>
    <t>SCHOOL DISTRICT 73 - SWAN LAKE</t>
  </si>
  <si>
    <t>SD0781</t>
  </si>
  <si>
    <t>SCHOOL DISTRICT 74 - ROY</t>
  </si>
  <si>
    <t>SD0786</t>
  </si>
  <si>
    <t>SCHOOL DISTRICT 74 - VAUGHN</t>
  </si>
  <si>
    <t>SD0787</t>
  </si>
  <si>
    <t>SCHOOL DISTRICT 75 - AMSTERDAM</t>
  </si>
  <si>
    <t>SD9046</t>
  </si>
  <si>
    <t>SCHOOL DISTRICT 75 - ARROWHEAD</t>
  </si>
  <si>
    <t>SD9029</t>
  </si>
  <si>
    <t>SCHOOL DISTRICT 78J &amp; 2 - RICHEY</t>
  </si>
  <si>
    <t>SD0812</t>
  </si>
  <si>
    <t>SCHOOL DISTRICT 8 - ARLEE</t>
  </si>
  <si>
    <t>SD0685</t>
  </si>
  <si>
    <t>SCHOOL DISTRICT 8 - ELDER GROVE</t>
  </si>
  <si>
    <t>SD0687</t>
  </si>
  <si>
    <t>SCHOOL DISTRICT 8 - WEST GLACIER</t>
  </si>
  <si>
    <t>SD9049</t>
  </si>
  <si>
    <t>SCHOOL DISTRICT 84 - DENTON</t>
  </si>
  <si>
    <t>SD0785</t>
  </si>
  <si>
    <t>SCHOOL DISTRICT 85 - ULM</t>
  </si>
  <si>
    <t>SD0801</t>
  </si>
  <si>
    <t>SCHOOL DISTRICT 86 &amp; 4 - LAMBERT</t>
  </si>
  <si>
    <t>SD9043</t>
  </si>
  <si>
    <t>SCHOOL DISTRICT 87 - ROCKY BOY</t>
  </si>
  <si>
    <t>SD0783</t>
  </si>
  <si>
    <t>SCHOOL DISTRICT 89 - SMITH VALLEY</t>
  </si>
  <si>
    <t>SD9057</t>
  </si>
  <si>
    <t>SCHOOL DISTRICT 8-WHITE SULPHUR SPRINGS</t>
  </si>
  <si>
    <t>SD0686</t>
  </si>
  <si>
    <t>SCHOOL DISTRICT 9 - BROWNING</t>
  </si>
  <si>
    <t>SD0690</t>
  </si>
  <si>
    <t>SCHOOL DISTRICT 9 - DARBY</t>
  </si>
  <si>
    <t>SD0691</t>
  </si>
  <si>
    <t>SCHOOL DISTRICT 9 - DIXON</t>
  </si>
  <si>
    <t>SD0692</t>
  </si>
  <si>
    <t>SCHOOL DISTRICT 9 - EAST HELENA</t>
  </si>
  <si>
    <t>SD0693</t>
  </si>
  <si>
    <t>SCHOOL DISTRICT 9 - OPHEIM</t>
  </si>
  <si>
    <t>SD0695</t>
  </si>
  <si>
    <t>SCHOOL DISTRICT 9 - POPLAR</t>
  </si>
  <si>
    <t>SD0696</t>
  </si>
  <si>
    <t>SCHOOL DISTRICT 9 &amp; 9 - REED POINT</t>
  </si>
  <si>
    <t>SD0697</t>
  </si>
  <si>
    <t>SCHOOL DISTRICT 99 M NORTH STAR SCHOOLS</t>
  </si>
  <si>
    <t>SD9065</t>
  </si>
  <si>
    <t>SCHOOL FOR THE DEAF &amp; BLIND</t>
  </si>
  <si>
    <t>CP5113</t>
  </si>
  <si>
    <t>SD 75 GREENFIELD</t>
  </si>
  <si>
    <t>SD0782</t>
  </si>
  <si>
    <t>SECRETARY OF STATE</t>
  </si>
  <si>
    <t>CP3201</t>
  </si>
  <si>
    <t>SEELEY LAKE MISSOULA CO WATER DISTRICT</t>
  </si>
  <si>
    <t>OA9053</t>
  </si>
  <si>
    <t>SEELEY LAKE RURAL FIRE DISTRICT</t>
  </si>
  <si>
    <t>OA9200</t>
  </si>
  <si>
    <t>SHERIDAN COUNTY</t>
  </si>
  <si>
    <t>CO0246</t>
  </si>
  <si>
    <t>SHERIDAN DANIELS SEC</t>
  </si>
  <si>
    <t>OA9078</t>
  </si>
  <si>
    <t>SHIELDS VALLEY</t>
  </si>
  <si>
    <t>SD0774</t>
  </si>
  <si>
    <t>SIDNEY RICHLAND AIRPORT AUTHORITY</t>
  </si>
  <si>
    <t>OA0583</t>
  </si>
  <si>
    <t>HYALITE RFD</t>
  </si>
  <si>
    <t>OA9090</t>
  </si>
  <si>
    <t>STATE AS A SPECIAL FUNDING</t>
  </si>
  <si>
    <t>STATE AUDITOR'S OFFICE</t>
  </si>
  <si>
    <t>CP3401</t>
  </si>
  <si>
    <t>STILLWATER COUNTY</t>
  </si>
  <si>
    <t>CO0248</t>
  </si>
  <si>
    <t>SUPREME COURT</t>
  </si>
  <si>
    <t>CP2110</t>
  </si>
  <si>
    <t>SUPT OF PUBLIC INSTRUCTION</t>
  </si>
  <si>
    <t>CP3501</t>
  </si>
  <si>
    <t>SWEET GRASS COUNTY</t>
  </si>
  <si>
    <t>CO0249</t>
  </si>
  <si>
    <t>CO9249</t>
  </si>
  <si>
    <t>SWEET GRASS COUNTY HIGH SCHOOL</t>
  </si>
  <si>
    <t>HS0465</t>
  </si>
  <si>
    <t>TEACHERS' RETIREMENT SYSTEM</t>
  </si>
  <si>
    <t>CP6105</t>
  </si>
  <si>
    <t>TETON COUNTY</t>
  </si>
  <si>
    <t>CO0250</t>
  </si>
  <si>
    <t>TETON COUNTY CONSERVATION DIST</t>
  </si>
  <si>
    <t>OA0582</t>
  </si>
  <si>
    <t>THOMPSON FALLS PUBLIC LIBRARY</t>
  </si>
  <si>
    <t>OA9094</t>
  </si>
  <si>
    <t>TOOLE COUNTY</t>
  </si>
  <si>
    <t>CO0251</t>
  </si>
  <si>
    <t>TOWN OF ALBERTON</t>
  </si>
  <si>
    <t>CI9064</t>
  </si>
  <si>
    <t>TOWN OF BIG SANDY</t>
  </si>
  <si>
    <t>CI0304</t>
  </si>
  <si>
    <t>TOWN OF BRIDGER</t>
  </si>
  <si>
    <t>CI9001</t>
  </si>
  <si>
    <t>TOWN OF BROADUS</t>
  </si>
  <si>
    <t>CI0308</t>
  </si>
  <si>
    <t>TOWN OF BROWNING</t>
  </si>
  <si>
    <t>CI0319</t>
  </si>
  <si>
    <t>TOWN OF CASCADE</t>
  </si>
  <si>
    <t>CI0310</t>
  </si>
  <si>
    <t>TOWN OF CHESTER</t>
  </si>
  <si>
    <t>CI0318</t>
  </si>
  <si>
    <t>TOWN OF CIRCLE</t>
  </si>
  <si>
    <t>CI0313</t>
  </si>
  <si>
    <t>TOWN OF CULBERTSON</t>
  </si>
  <si>
    <t>CI0316</t>
  </si>
  <si>
    <t>TOWN OF DENTON</t>
  </si>
  <si>
    <t>CI9097</t>
  </si>
  <si>
    <t>TOWN OF DRUMMOND</t>
  </si>
  <si>
    <t>CI0346</t>
  </si>
  <si>
    <t>TOWN OF EKALAKA</t>
  </si>
  <si>
    <t>CI0389</t>
  </si>
  <si>
    <t>TOWN OF ENNIS</t>
  </si>
  <si>
    <t>CI0326</t>
  </si>
  <si>
    <t>TOWN OF EUREKA</t>
  </si>
  <si>
    <t>CI9047</t>
  </si>
  <si>
    <t>TOWN OF FAIRFIELD</t>
  </si>
  <si>
    <t>CI0327</t>
  </si>
  <si>
    <t>TOWN OF FORT PECK</t>
  </si>
  <si>
    <t>CI0387</t>
  </si>
  <si>
    <t>TOWN OF FROID</t>
  </si>
  <si>
    <t>CI9075</t>
  </si>
  <si>
    <t>TOWN OF GERALDINE</t>
  </si>
  <si>
    <t>CI0331</t>
  </si>
  <si>
    <t>TOWN OF GRASS RANGE</t>
  </si>
  <si>
    <t>CI0335</t>
  </si>
  <si>
    <t>TOWN OF HOT SPRINGS</t>
  </si>
  <si>
    <t>CI0341</t>
  </si>
  <si>
    <t>TOWN OF HYSHAM</t>
  </si>
  <si>
    <t>CI9099</t>
  </si>
  <si>
    <t>TOWN OF LIMA</t>
  </si>
  <si>
    <t>CI0350</t>
  </si>
  <si>
    <t>TOWN OF MANHATTAN</t>
  </si>
  <si>
    <t>CI0383</t>
  </si>
  <si>
    <t>TOWN OF MEDICINE LAKE</t>
  </si>
  <si>
    <t>CI0351</t>
  </si>
  <si>
    <t>TOWN OF MELSTONE</t>
  </si>
  <si>
    <t>CI0342</t>
  </si>
  <si>
    <t>TOWN OF MOORE</t>
  </si>
  <si>
    <t>CI9055</t>
  </si>
  <si>
    <t>TOWN OF NASHUA</t>
  </si>
  <si>
    <t>CI0344</t>
  </si>
  <si>
    <t>TOWN OF PHILIPSBURG</t>
  </si>
  <si>
    <t>CI0357</t>
  </si>
  <si>
    <t>TOWN OF RICHEY</t>
  </si>
  <si>
    <t>CI0355</t>
  </si>
  <si>
    <t>TOWN OF RYEGATE</t>
  </si>
  <si>
    <t>CI0365</t>
  </si>
  <si>
    <t>TOWN OF SACO</t>
  </si>
  <si>
    <t>CI9018</t>
  </si>
  <si>
    <t>TOWN OF SHERIDAN</t>
  </si>
  <si>
    <t>CI0366</t>
  </si>
  <si>
    <t>TOWN OF ST IGNATIUS</t>
  </si>
  <si>
    <t>CI9031</t>
  </si>
  <si>
    <t>TOWN OF STANFORD</t>
  </si>
  <si>
    <t>CI0369</t>
  </si>
  <si>
    <t>TOWN OF STEVENSVILLE</t>
  </si>
  <si>
    <t>CI0386</t>
  </si>
  <si>
    <t>TOWN OF SUNBURST</t>
  </si>
  <si>
    <t>CI0370</t>
  </si>
  <si>
    <t>TOWN OF SUPERIOR</t>
  </si>
  <si>
    <t>CI0371</t>
  </si>
  <si>
    <t>TOWN OF TERRY</t>
  </si>
  <si>
    <t>CI0362</t>
  </si>
  <si>
    <t>TOWN OF THOMPSON FALLS</t>
  </si>
  <si>
    <t>CI0379</t>
  </si>
  <si>
    <t>TOWN OF TWIN BRIDGES</t>
  </si>
  <si>
    <t>CI0382</t>
  </si>
  <si>
    <t>TOWN OF VALIER</t>
  </si>
  <si>
    <t>CI0373</t>
  </si>
  <si>
    <t>TOWN OF WESTBY</t>
  </si>
  <si>
    <t>CI9021</t>
  </si>
  <si>
    <t>TOWN OF WINNETT</t>
  </si>
  <si>
    <t>CI0377</t>
  </si>
  <si>
    <t>TREASURE COUNTY</t>
  </si>
  <si>
    <t>CO0252</t>
  </si>
  <si>
    <t>TWIN BRIDGES PUBLIC LIBRARY</t>
  </si>
  <si>
    <t>OA9035</t>
  </si>
  <si>
    <t>UNIVERSITY OF MONTANA</t>
  </si>
  <si>
    <t>UN5103</t>
  </si>
  <si>
    <t>UN9103</t>
  </si>
  <si>
    <t>UPPER MUSSELSHELL CONSERVATION DIST</t>
  </si>
  <si>
    <t>OA9009</t>
  </si>
  <si>
    <t>VALLEY COUNTY</t>
  </si>
  <si>
    <t>CO0253</t>
  </si>
  <si>
    <t>VALLEY COUNTY CONSERVATION DISTRICT</t>
  </si>
  <si>
    <t>OA9052</t>
  </si>
  <si>
    <t>VICTOR WATER &amp; SEWER</t>
  </si>
  <si>
    <t>OA0575</t>
  </si>
  <si>
    <t>WHITEFISH HOUSING AUTHORITY</t>
  </si>
  <si>
    <t>OA0522</t>
  </si>
  <si>
    <t>YELLOWSTONE COUNTY</t>
  </si>
  <si>
    <t>CO0256</t>
  </si>
  <si>
    <t>YELLOWSTONE WEST CARBON SEC</t>
  </si>
  <si>
    <t>OA0548</t>
  </si>
  <si>
    <t>City</t>
  </si>
  <si>
    <t>TOWN OF WEST YELLOWSTONE</t>
  </si>
  <si>
    <t>Consolidated Government</t>
  </si>
  <si>
    <t>County</t>
  </si>
  <si>
    <t>WHEATLAND COUNTY</t>
  </si>
  <si>
    <t>WIBAUX COUNTY</t>
  </si>
  <si>
    <t>Other Local Government</t>
  </si>
  <si>
    <t>BIG SKY FIRE DEPARTMENT</t>
  </si>
  <si>
    <t>BITTEROOT PUBLIC LIBRARY</t>
  </si>
  <si>
    <t>Crown Hill</t>
  </si>
  <si>
    <t>Drummond School and Community Library District</t>
  </si>
  <si>
    <t>DRY REDWATER REGIONAL WATER AUTHORITY</t>
  </si>
  <si>
    <t>Meagher County Conservation District</t>
  </si>
  <si>
    <t>PONDERA REGIONAL PORT AUTHORITY</t>
  </si>
  <si>
    <t>PRICKLY PEAR SPECIAL SVCS COOP</t>
  </si>
  <si>
    <t>RED LODGE RURAL FIRE DISTRICT 7</t>
  </si>
  <si>
    <t>Riverside County Water and Sewer District No. 310</t>
  </si>
  <si>
    <t>SOMERS COUNTY WATER &amp; SEWER DISTRICT</t>
  </si>
  <si>
    <t>URBAN TRANS DIST/DAWSON CO</t>
  </si>
  <si>
    <t>YELLOWSTONE CITY-COUNTY HEALTH DEPT</t>
  </si>
  <si>
    <t>School District</t>
  </si>
  <si>
    <t>LIBERTY SCHOOL DISTRICT 10</t>
  </si>
  <si>
    <t>SCHOOL DISTRICT 19 - COLSTRIP</t>
  </si>
  <si>
    <t>SCHOOL DISTRICT 20-DeSmet</t>
  </si>
  <si>
    <t>SCHOOL DISTRICT 22-COTTONWOOD</t>
  </si>
  <si>
    <t>SCHOOL DISTRICT 24 - HUNTLEY PROJECT</t>
  </si>
  <si>
    <t>SCHOOL DISTRICT 31-MIAMI ELEMENTARY</t>
  </si>
  <si>
    <t>SCHOOL DISTRICT 33-UPPER WEST SHORE</t>
  </si>
  <si>
    <t>SCHOOL DISTRICT 4 - TRINITY</t>
  </si>
  <si>
    <t>SCHOOL DISTRICT 47-MALMBORG</t>
  </si>
  <si>
    <t>SCHOOL DISTRICT 54-MARION</t>
  </si>
  <si>
    <t>SCHOOL DISTRICT 9-CRESTON</t>
  </si>
  <si>
    <t>SCHOOL DISTRICT 99 M North Star Schools</t>
  </si>
  <si>
    <t>SCHOOL DISTRICT NO. 31-STILLWATER COUNTY-NYE</t>
  </si>
  <si>
    <t>SD 1- West Valley School</t>
  </si>
  <si>
    <t>State Agency</t>
  </si>
  <si>
    <t>University</t>
  </si>
  <si>
    <t>LIBERTY CO CEMETERY DIST</t>
  </si>
  <si>
    <t>SCHOOL DISTRICT 64 - MOUNTAIN VIEW</t>
  </si>
  <si>
    <t>HELENA BUSINESS IMPROVEMENT</t>
  </si>
  <si>
    <t>CME/FLATEHEAD INDIAN IRRIG</t>
  </si>
  <si>
    <t>MILES CITY HOUSING AUTHORITY</t>
  </si>
  <si>
    <t>STATE AS A SPECIAL FUNDING AGENCY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</si>
</sst>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_(* #,##0_);_(* \(#,##0\);_(* &quot;-&quot;??_);_(@_)"/>
    <numFmt numFmtId="165" formatCode="0.000000%"/>
    <numFmt numFmtId="166" formatCode="0.0000%"/>
    <numFmt numFmtId="167" formatCode="_(* #,##0.00000_);_(* \(#,##0.00000\);_(* &quot;-&quot;??_);_(@_)"/>
    <numFmt numFmtId="168" formatCode="0.0000000%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u/>
      <sz val="12"/>
      <color theme="1"/>
      <name val="Times New Roman"/>
      <family val="1"/>
    </font>
    <font>
      <sz val="12"/>
      <color indexed="8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2"/>
      <name val="Times New Roman"/>
      <family val="1"/>
    </font>
    <font>
      <b/>
      <sz val="12"/>
      <color indexed="8"/>
      <name val="Times New Roman"/>
      <family val="1"/>
    </font>
    <font>
      <b/>
      <u/>
      <sz val="12"/>
      <name val="Times New Roman"/>
      <family val="1"/>
    </font>
    <font>
      <b/>
      <u/>
      <sz val="12"/>
      <color rgb="FF000000"/>
      <name val="Times New Roman"/>
      <family val="1"/>
    </font>
    <font>
      <b/>
      <u/>
      <sz val="12"/>
      <color indexed="8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8">
    <xf numFmtId="0" fontId="0" fillId="0" borderId="0" xfId="0"/>
    <xf numFmtId="0" fontId="2" fillId="0" borderId="0" xfId="0" applyFont="1"/>
    <xf numFmtId="0" fontId="4" fillId="0" borderId="0" xfId="0" applyFont="1" applyFill="1" applyBorder="1"/>
    <xf numFmtId="0" fontId="4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164" fontId="4" fillId="0" borderId="0" xfId="1" applyNumberFormat="1" applyFont="1" applyFill="1" applyBorder="1"/>
    <xf numFmtId="165" fontId="6" fillId="0" borderId="0" xfId="2" applyNumberFormat="1" applyFont="1" applyFill="1"/>
    <xf numFmtId="165" fontId="6" fillId="0" borderId="0" xfId="2" applyNumberFormat="1" applyFont="1"/>
    <xf numFmtId="165" fontId="2" fillId="0" borderId="0" xfId="0" applyNumberFormat="1" applyFont="1"/>
    <xf numFmtId="164" fontId="2" fillId="0" borderId="0" xfId="0" applyNumberFormat="1" applyFont="1"/>
    <xf numFmtId="0" fontId="2" fillId="0" borderId="0" xfId="0" applyFont="1" applyFill="1"/>
    <xf numFmtId="165" fontId="2" fillId="0" borderId="0" xfId="0" applyNumberFormat="1" applyFont="1" applyFill="1"/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164" fontId="4" fillId="2" borderId="0" xfId="1" applyNumberFormat="1" applyFont="1" applyFill="1" applyBorder="1"/>
    <xf numFmtId="165" fontId="6" fillId="2" borderId="0" xfId="2" applyNumberFormat="1" applyFont="1" applyFill="1"/>
    <xf numFmtId="165" fontId="2" fillId="2" borderId="0" xfId="0" applyNumberFormat="1" applyFont="1" applyFill="1"/>
    <xf numFmtId="164" fontId="2" fillId="0" borderId="0" xfId="0" applyNumberFormat="1" applyFont="1" applyFill="1"/>
    <xf numFmtId="43" fontId="2" fillId="0" borderId="0" xfId="0" applyNumberFormat="1" applyFont="1" applyFill="1"/>
    <xf numFmtId="0" fontId="4" fillId="0" borderId="0" xfId="0" applyFont="1" applyFill="1" applyAlignment="1">
      <alignment horizontal="center"/>
    </xf>
    <xf numFmtId="0" fontId="4" fillId="0" borderId="0" xfId="0" applyFont="1" applyFill="1" applyAlignment="1">
      <alignment horizontal="left"/>
    </xf>
    <xf numFmtId="167" fontId="4" fillId="0" borderId="0" xfId="0" applyNumberFormat="1" applyFont="1" applyFill="1" applyBorder="1"/>
    <xf numFmtId="168" fontId="6" fillId="0" borderId="0" xfId="2" applyNumberFormat="1" applyFont="1"/>
    <xf numFmtId="164" fontId="4" fillId="0" borderId="0" xfId="0" applyNumberFormat="1" applyFont="1" applyFill="1" applyBorder="1"/>
    <xf numFmtId="165" fontId="4" fillId="0" borderId="0" xfId="0" applyNumberFormat="1" applyFont="1" applyFill="1" applyBorder="1"/>
    <xf numFmtId="166" fontId="2" fillId="0" borderId="0" xfId="0" applyNumberFormat="1" applyFont="1"/>
    <xf numFmtId="0" fontId="3" fillId="0" borderId="0" xfId="0" applyFont="1" applyFill="1" applyBorder="1" applyAlignment="1">
      <alignment horizontal="center"/>
    </xf>
    <xf numFmtId="166" fontId="4" fillId="0" borderId="0" xfId="2" applyNumberFormat="1" applyFont="1"/>
    <xf numFmtId="43" fontId="4" fillId="0" borderId="0" xfId="1" applyNumberFormat="1" applyFont="1"/>
    <xf numFmtId="43" fontId="4" fillId="0" borderId="0" xfId="1" applyNumberFormat="1" applyFont="1" applyFill="1"/>
    <xf numFmtId="10" fontId="4" fillId="0" borderId="0" xfId="2" applyNumberFormat="1" applyFont="1" applyFill="1"/>
    <xf numFmtId="166" fontId="4" fillId="2" borderId="0" xfId="2" applyNumberFormat="1" applyFont="1" applyFill="1"/>
    <xf numFmtId="166" fontId="4" fillId="0" borderId="0" xfId="2" applyNumberFormat="1" applyFont="1" applyFill="1"/>
    <xf numFmtId="0" fontId="9" fillId="0" borderId="0" xfId="0" applyFont="1"/>
    <xf numFmtId="0" fontId="3" fillId="0" borderId="0" xfId="0" applyFont="1" applyFill="1" applyBorder="1"/>
    <xf numFmtId="0" fontId="9" fillId="0" borderId="0" xfId="0" applyFont="1" applyAlignment="1">
      <alignment horizontal="center"/>
    </xf>
    <xf numFmtId="3" fontId="10" fillId="3" borderId="0" xfId="2" applyNumberFormat="1" applyFont="1" applyFill="1"/>
    <xf numFmtId="165" fontId="10" fillId="3" borderId="0" xfId="2" applyNumberFormat="1" applyFont="1" applyFill="1"/>
    <xf numFmtId="0" fontId="2" fillId="4" borderId="0" xfId="0" applyFont="1" applyFill="1"/>
    <xf numFmtId="10" fontId="4" fillId="4" borderId="0" xfId="2" applyNumberFormat="1" applyFont="1" applyFill="1"/>
    <xf numFmtId="0" fontId="11" fillId="0" borderId="1" xfId="0" applyFont="1" applyBorder="1" applyAlignment="1">
      <alignment horizontal="center" wrapText="1"/>
    </xf>
    <xf numFmtId="0" fontId="12" fillId="0" borderId="1" xfId="0" applyFont="1" applyFill="1" applyBorder="1" applyAlignment="1">
      <alignment horizontal="center" wrapText="1"/>
    </xf>
    <xf numFmtId="0" fontId="11" fillId="4" borderId="1" xfId="0" applyFont="1" applyFill="1" applyBorder="1" applyAlignment="1">
      <alignment horizontal="center" wrapText="1"/>
    </xf>
    <xf numFmtId="0" fontId="11" fillId="0" borderId="1" xfId="0" applyFont="1" applyBorder="1" applyAlignment="1">
      <alignment wrapText="1"/>
    </xf>
    <xf numFmtId="3" fontId="13" fillId="3" borderId="1" xfId="2" applyNumberFormat="1" applyFont="1" applyFill="1" applyBorder="1" applyAlignment="1">
      <alignment wrapText="1"/>
    </xf>
    <xf numFmtId="165" fontId="13" fillId="3" borderId="1" xfId="2" applyNumberFormat="1" applyFont="1" applyFill="1" applyBorder="1" applyAlignment="1">
      <alignment wrapText="1"/>
    </xf>
    <xf numFmtId="0" fontId="9" fillId="0" borderId="1" xfId="0" applyFont="1" applyBorder="1" applyAlignment="1">
      <alignment wrapText="1"/>
    </xf>
    <xf numFmtId="3" fontId="10" fillId="0" borderId="0" xfId="2" applyNumberFormat="1" applyFont="1" applyFill="1"/>
    <xf numFmtId="165" fontId="10" fillId="0" borderId="0" xfId="2" applyNumberFormat="1" applyFont="1" applyFill="1"/>
    <xf numFmtId="3" fontId="9" fillId="0" borderId="0" xfId="0" applyNumberFormat="1" applyFont="1"/>
    <xf numFmtId="165" fontId="9" fillId="0" borderId="0" xfId="0" applyNumberFormat="1" applyFont="1"/>
    <xf numFmtId="0" fontId="3" fillId="0" borderId="0" xfId="0" applyFont="1" applyFill="1" applyBorder="1" applyAlignment="1">
      <alignment horizontal="center"/>
    </xf>
    <xf numFmtId="0" fontId="2" fillId="0" borderId="0" xfId="0" applyFont="1" applyAlignment="1"/>
    <xf numFmtId="0" fontId="4" fillId="0" borderId="0" xfId="0" applyFont="1" applyFill="1" applyBorder="1" applyAlignment="1">
      <alignment horizontal="center"/>
    </xf>
    <xf numFmtId="14" fontId="4" fillId="0" borderId="0" xfId="0" applyNumberFormat="1" applyFont="1" applyFill="1" applyBorder="1" applyAlignment="1">
      <alignment horizontal="center"/>
    </xf>
    <xf numFmtId="0" fontId="9" fillId="4" borderId="0" xfId="0" applyFont="1" applyFill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592"/>
  <sheetViews>
    <sheetView tabSelected="1" workbookViewId="0"/>
  </sheetViews>
  <sheetFormatPr defaultRowHeight="15.75" x14ac:dyDescent="0.25"/>
  <cols>
    <col min="1" max="1" width="12.5703125" style="1" customWidth="1"/>
    <col min="2" max="2" width="24" style="1" bestFit="1" customWidth="1"/>
    <col min="3" max="3" width="59.5703125" style="2" bestFit="1" customWidth="1"/>
    <col min="4" max="4" width="18.42578125" style="2" bestFit="1" customWidth="1"/>
    <col min="5" max="5" width="14.140625" style="2" bestFit="1" customWidth="1"/>
    <col min="6" max="6" width="14.7109375" style="1" customWidth="1"/>
    <col min="7" max="7" width="12.5703125" style="1" bestFit="1" customWidth="1"/>
    <col min="8" max="8" width="11.85546875" style="1" customWidth="1"/>
    <col min="9" max="10" width="6.85546875" style="1" bestFit="1" customWidth="1"/>
    <col min="11" max="11" width="17.140625" style="1" bestFit="1" customWidth="1"/>
    <col min="12" max="12" width="16" style="1" bestFit="1" customWidth="1"/>
    <col min="13" max="14" width="22.140625" style="35" customWidth="1"/>
    <col min="15" max="15" width="19.28515625" style="1" bestFit="1" customWidth="1"/>
    <col min="16" max="18" width="14" style="1" customWidth="1"/>
    <col min="19" max="19" width="21.85546875" style="1" bestFit="1" customWidth="1"/>
    <col min="20" max="20" width="23.5703125" style="1" bestFit="1" customWidth="1"/>
    <col min="21" max="31" width="14" style="1" customWidth="1"/>
    <col min="32" max="32" width="12.5703125" style="1" customWidth="1"/>
    <col min="33" max="33" width="46.7109375" style="1" customWidth="1"/>
    <col min="34" max="34" width="16.5703125" style="1" customWidth="1"/>
    <col min="35" max="36" width="9.140625" style="1"/>
    <col min="37" max="37" width="9.42578125" style="1" bestFit="1" customWidth="1"/>
    <col min="38" max="16384" width="9.140625" style="1"/>
  </cols>
  <sheetData>
    <row r="1" spans="1:37" x14ac:dyDescent="0.25">
      <c r="C1" s="53" t="s">
        <v>0</v>
      </c>
      <c r="D1" s="54"/>
      <c r="E1" s="54"/>
      <c r="M1" s="38"/>
      <c r="N1" s="39"/>
    </row>
    <row r="2" spans="1:37" x14ac:dyDescent="0.25">
      <c r="C2" s="55" t="s">
        <v>1</v>
      </c>
      <c r="D2" s="54"/>
      <c r="E2" s="54"/>
      <c r="M2" s="38"/>
      <c r="N2" s="39"/>
    </row>
    <row r="3" spans="1:37" x14ac:dyDescent="0.25">
      <c r="C3" s="56"/>
      <c r="D3" s="54"/>
      <c r="E3" s="54"/>
      <c r="M3" s="38"/>
      <c r="N3" s="39"/>
    </row>
    <row r="4" spans="1:37" x14ac:dyDescent="0.25">
      <c r="D4" s="3">
        <v>2020</v>
      </c>
      <c r="E4" s="3"/>
      <c r="M4" s="38"/>
      <c r="N4" s="39"/>
    </row>
    <row r="5" spans="1:37" s="35" customFormat="1" x14ac:dyDescent="0.25">
      <c r="C5" s="36"/>
      <c r="D5" s="28" t="s">
        <v>2</v>
      </c>
      <c r="E5" s="28">
        <v>2020</v>
      </c>
      <c r="F5" s="37">
        <v>2019</v>
      </c>
      <c r="M5" s="38"/>
      <c r="N5" s="39"/>
    </row>
    <row r="6" spans="1:37" s="35" customFormat="1" x14ac:dyDescent="0.25">
      <c r="A6" s="37"/>
      <c r="B6" s="37"/>
      <c r="C6" s="28"/>
      <c r="D6" s="28" t="s">
        <v>4</v>
      </c>
      <c r="E6" s="28" t="s">
        <v>4</v>
      </c>
      <c r="F6" s="28" t="s">
        <v>4</v>
      </c>
      <c r="G6" s="37" t="s">
        <v>5</v>
      </c>
      <c r="H6" s="57" t="s">
        <v>6</v>
      </c>
      <c r="I6" s="57"/>
      <c r="J6" s="57"/>
      <c r="M6" s="38"/>
      <c r="N6" s="39"/>
    </row>
    <row r="7" spans="1:37" s="48" customFormat="1" ht="47.25" x14ac:dyDescent="0.25">
      <c r="A7" s="42" t="s">
        <v>3</v>
      </c>
      <c r="B7" s="42" t="s">
        <v>7</v>
      </c>
      <c r="C7" s="43" t="s">
        <v>4</v>
      </c>
      <c r="D7" s="43" t="s">
        <v>6</v>
      </c>
      <c r="E7" s="43" t="s">
        <v>8</v>
      </c>
      <c r="F7" s="43" t="s">
        <v>8</v>
      </c>
      <c r="G7" s="42" t="s">
        <v>9</v>
      </c>
      <c r="H7" s="44" t="s">
        <v>4</v>
      </c>
      <c r="I7" s="44" t="s">
        <v>10</v>
      </c>
      <c r="J7" s="44" t="s">
        <v>11</v>
      </c>
      <c r="K7" s="45" t="s">
        <v>12</v>
      </c>
      <c r="L7" s="45" t="s">
        <v>13</v>
      </c>
      <c r="M7" s="46" t="s">
        <v>14</v>
      </c>
      <c r="N7" s="47" t="s">
        <v>15</v>
      </c>
      <c r="O7" s="45" t="s">
        <v>16</v>
      </c>
      <c r="P7" s="45" t="s">
        <v>17</v>
      </c>
      <c r="Q7" s="45" t="s">
        <v>18</v>
      </c>
      <c r="R7" s="45"/>
      <c r="S7" s="45" t="s">
        <v>19</v>
      </c>
      <c r="T7" s="45" t="s">
        <v>20</v>
      </c>
      <c r="U7" s="45" t="s">
        <v>21</v>
      </c>
      <c r="V7" s="45" t="s">
        <v>22</v>
      </c>
      <c r="W7" s="45" t="s">
        <v>14</v>
      </c>
      <c r="X7" s="45"/>
    </row>
    <row r="8" spans="1:37" x14ac:dyDescent="0.25">
      <c r="C8" s="2" t="s">
        <v>23</v>
      </c>
      <c r="D8" s="4"/>
      <c r="E8" s="4"/>
      <c r="H8" s="40"/>
      <c r="I8" s="40"/>
      <c r="J8" s="40"/>
      <c r="M8" s="38"/>
      <c r="N8" s="39"/>
    </row>
    <row r="9" spans="1:37" x14ac:dyDescent="0.25">
      <c r="C9" s="1"/>
      <c r="D9" s="1"/>
      <c r="E9" s="1"/>
      <c r="H9" s="40"/>
      <c r="I9" s="40"/>
      <c r="J9" s="40"/>
      <c r="M9" s="38"/>
      <c r="N9" s="39"/>
    </row>
    <row r="10" spans="1:37" x14ac:dyDescent="0.25">
      <c r="A10" s="5">
        <v>6532</v>
      </c>
      <c r="B10" s="5" t="s">
        <v>1119</v>
      </c>
      <c r="C10" s="6" t="s">
        <v>90</v>
      </c>
      <c r="D10" s="7">
        <f t="shared" ref="D10:D73" si="0">U10</f>
        <v>64862.103999235856</v>
      </c>
      <c r="E10" s="8">
        <f t="shared" ref="E10:E73" si="1">D10/($D$578)</f>
        <v>4.4123647845174384E-4</v>
      </c>
      <c r="F10" s="9">
        <v>4.8847861102960862E-4</v>
      </c>
      <c r="G10" s="10">
        <f>E10-F10</f>
        <v>-4.7242132577864776E-5</v>
      </c>
      <c r="H10" s="41">
        <f>IF(OR($B10="City",$B10="County",$B10="Other Local Government",$B10="Consolidated Government"),0.0857,IF(OR($B10="School District"),0.083,IF(OR($B10="State Agency",$B10="University"),0.0867,)))</f>
        <v>8.5699999999999998E-2</v>
      </c>
      <c r="I10" s="41">
        <f>IF(OR($B10="City",$B10="County",$B10="Other Local Government",$B10="Consolidated Government"),0.001,IF(OR($B10="School District"),0.0037,IF(OR($B10="State Agency",$B10="University"),0,)))</f>
        <v>1E-3</v>
      </c>
      <c r="J10" s="41">
        <f>H10+I10</f>
        <v>8.6699999999999999E-2</v>
      </c>
      <c r="K10" s="7">
        <f t="shared" ref="K10:K73" si="2">V10</f>
        <v>685.32770241971411</v>
      </c>
      <c r="L10" s="29">
        <f>K10/$D$578</f>
        <v>4.6620686557540873E-6</v>
      </c>
      <c r="M10" s="38">
        <f t="shared" ref="M10:M73" si="3">W10</f>
        <v>19663.504595723614</v>
      </c>
      <c r="N10" s="39">
        <f>M10/($D$578)</f>
        <v>1.3376463276521195E-4</v>
      </c>
      <c r="O10" s="7">
        <v>741584.73</v>
      </c>
      <c r="P10" s="7">
        <v>0</v>
      </c>
      <c r="Q10" s="7">
        <v>0</v>
      </c>
      <c r="R10" s="7"/>
      <c r="S10" s="7">
        <v>64295.31</v>
      </c>
      <c r="T10" s="7">
        <v>741.79</v>
      </c>
      <c r="U10" s="7">
        <f t="shared" ref="U10:U73" si="4">S10/$S$578*$U$579</f>
        <v>64862.103999235856</v>
      </c>
      <c r="V10" s="7">
        <f t="shared" ref="V10:V73" si="5">T10/$T$578*$V$579</f>
        <v>685.32770241971411</v>
      </c>
      <c r="W10" s="7">
        <f t="shared" ref="W10:W73" si="6">S10/$S$578*$W$579</f>
        <v>19663.504595723614</v>
      </c>
      <c r="X10" s="7"/>
      <c r="Y10" s="7"/>
      <c r="Z10" s="7"/>
      <c r="AA10" s="7"/>
      <c r="AB10" s="7"/>
      <c r="AC10" s="7"/>
      <c r="AD10" s="7"/>
      <c r="AE10" s="7"/>
      <c r="AF10" s="7"/>
      <c r="AG10" s="30" t="s">
        <v>24</v>
      </c>
      <c r="AH10" s="1" t="s">
        <v>25</v>
      </c>
      <c r="AK10" s="1" t="e">
        <f>VLOOKUP(AH10,#REF!,1,0)</f>
        <v>#REF!</v>
      </c>
    </row>
    <row r="11" spans="1:37" x14ac:dyDescent="0.25">
      <c r="A11" s="5">
        <v>6533</v>
      </c>
      <c r="B11" s="5" t="s">
        <v>1119</v>
      </c>
      <c r="C11" s="6" t="s">
        <v>92</v>
      </c>
      <c r="D11" s="7">
        <f t="shared" si="0"/>
        <v>167588.86627361554</v>
      </c>
      <c r="E11" s="8">
        <f t="shared" si="1"/>
        <v>1.1400543094186632E-3</v>
      </c>
      <c r="F11" s="9">
        <v>1.0087186041311863E-3</v>
      </c>
      <c r="G11" s="10">
        <f t="shared" ref="G11:G74" si="7">E11-F11</f>
        <v>1.3133570528747686E-4</v>
      </c>
      <c r="H11" s="41">
        <f t="shared" ref="H11:H74" si="8">IF(OR($B11="City",$B11="County",$B11="Other Local Government",$B11="Consolidated Government"),0.0857,IF(OR($B11="School District"),0.083,IF(OR($B11="State Agency",$B11="University"),0.0867,)))</f>
        <v>8.5699999999999998E-2</v>
      </c>
      <c r="I11" s="41">
        <f t="shared" ref="I11:I74" si="9">IF(OR($B11="City",$B11="County",$B11="Other Local Government",$B11="Consolidated Government"),0.001,IF(OR($B11="School District"),0.0037,IF(OR($B11="State Agency",$B11="University"),0,)))</f>
        <v>1E-3</v>
      </c>
      <c r="J11" s="41">
        <f t="shared" ref="J11:J74" si="10">H11+I11</f>
        <v>8.6699999999999999E-2</v>
      </c>
      <c r="K11" s="7">
        <f t="shared" si="2"/>
        <v>1912.0143076419138</v>
      </c>
      <c r="L11" s="29">
        <f t="shared" ref="L11:L74" si="11">K11/$D$578</f>
        <v>1.3006831536997418E-5</v>
      </c>
      <c r="M11" s="38">
        <f t="shared" si="3"/>
        <v>50806.005956917041</v>
      </c>
      <c r="N11" s="39">
        <f t="shared" ref="N11:N74" si="12">M11/($D$578)</f>
        <v>3.4561726756339103E-4</v>
      </c>
      <c r="O11" s="7">
        <v>1916079.93</v>
      </c>
      <c r="P11" s="7">
        <v>153345.9</v>
      </c>
      <c r="Q11" s="7">
        <v>0</v>
      </c>
      <c r="R11" s="7"/>
      <c r="S11" s="7">
        <v>166124.4</v>
      </c>
      <c r="T11" s="7">
        <v>2069.54</v>
      </c>
      <c r="U11" s="7">
        <f t="shared" si="4"/>
        <v>167588.86627361554</v>
      </c>
      <c r="V11" s="7">
        <f t="shared" si="5"/>
        <v>1912.0143076419138</v>
      </c>
      <c r="W11" s="7">
        <f t="shared" si="6"/>
        <v>50806.005956917041</v>
      </c>
      <c r="X11" s="7"/>
      <c r="Y11" s="7"/>
      <c r="Z11" s="7"/>
      <c r="AA11" s="7"/>
      <c r="AB11" s="7"/>
      <c r="AC11" s="7"/>
      <c r="AD11" s="7"/>
      <c r="AE11" s="7"/>
      <c r="AF11" s="7"/>
      <c r="AG11" s="30" t="s">
        <v>26</v>
      </c>
      <c r="AH11" s="1" t="s">
        <v>27</v>
      </c>
      <c r="AK11" s="1" t="e">
        <f>VLOOKUP(AH11,#REF!,1,0)</f>
        <v>#REF!</v>
      </c>
    </row>
    <row r="12" spans="1:37" x14ac:dyDescent="0.25">
      <c r="A12" s="5">
        <v>6506</v>
      </c>
      <c r="B12" s="5" t="s">
        <v>1119</v>
      </c>
      <c r="C12" s="6" t="s">
        <v>94</v>
      </c>
      <c r="D12" s="7">
        <f t="shared" si="0"/>
        <v>10279.486740741333</v>
      </c>
      <c r="E12" s="8">
        <f t="shared" si="1"/>
        <v>6.9928112875116343E-5</v>
      </c>
      <c r="F12" s="9">
        <v>6.3788527871569691E-5</v>
      </c>
      <c r="G12" s="10">
        <f t="shared" si="7"/>
        <v>6.1395850035466526E-6</v>
      </c>
      <c r="H12" s="41">
        <f t="shared" si="8"/>
        <v>8.5699999999999998E-2</v>
      </c>
      <c r="I12" s="41">
        <f t="shared" si="9"/>
        <v>1E-3</v>
      </c>
      <c r="J12" s="41">
        <f t="shared" si="10"/>
        <v>8.6699999999999999E-2</v>
      </c>
      <c r="K12" s="7">
        <f t="shared" si="2"/>
        <v>108.70415814004444</v>
      </c>
      <c r="L12" s="29">
        <f t="shared" si="11"/>
        <v>7.3948017368261363E-7</v>
      </c>
      <c r="M12" s="38">
        <f t="shared" si="3"/>
        <v>3116.3148017928693</v>
      </c>
      <c r="N12" s="39">
        <f t="shared" si="12"/>
        <v>2.1199308750550694E-5</v>
      </c>
      <c r="O12" s="7">
        <v>117528.13</v>
      </c>
      <c r="P12" s="7">
        <v>0</v>
      </c>
      <c r="Q12" s="7">
        <v>0</v>
      </c>
      <c r="R12" s="7"/>
      <c r="S12" s="7">
        <v>10189.66</v>
      </c>
      <c r="T12" s="7">
        <v>117.66</v>
      </c>
      <c r="U12" s="7">
        <f t="shared" si="4"/>
        <v>10279.486740741333</v>
      </c>
      <c r="V12" s="7">
        <f t="shared" si="5"/>
        <v>108.70415814004444</v>
      </c>
      <c r="W12" s="7">
        <f t="shared" si="6"/>
        <v>3116.3148017928693</v>
      </c>
      <c r="X12" s="7"/>
      <c r="Y12" s="7"/>
      <c r="Z12" s="7"/>
      <c r="AA12" s="7"/>
      <c r="AB12" s="7"/>
      <c r="AC12" s="7"/>
      <c r="AD12" s="7"/>
      <c r="AE12" s="7"/>
      <c r="AF12" s="7"/>
      <c r="AG12" s="30" t="s">
        <v>28</v>
      </c>
      <c r="AH12" s="1" t="s">
        <v>29</v>
      </c>
      <c r="AK12" s="1" t="e">
        <f>VLOOKUP(AH12,#REF!,1,0)</f>
        <v>#REF!</v>
      </c>
    </row>
    <row r="13" spans="1:37" x14ac:dyDescent="0.25">
      <c r="A13" s="5">
        <v>6505</v>
      </c>
      <c r="B13" s="5" t="s">
        <v>1119</v>
      </c>
      <c r="C13" s="6" t="s">
        <v>96</v>
      </c>
      <c r="D13" s="7">
        <f t="shared" si="0"/>
        <v>18332.870803232669</v>
      </c>
      <c r="E13" s="8">
        <f t="shared" si="1"/>
        <v>1.247127498858883E-4</v>
      </c>
      <c r="F13" s="9">
        <v>1.2481821892072393E-4</v>
      </c>
      <c r="G13" s="10">
        <f t="shared" si="7"/>
        <v>-1.054690348356287E-7</v>
      </c>
      <c r="H13" s="41">
        <f t="shared" si="8"/>
        <v>8.5699999999999998E-2</v>
      </c>
      <c r="I13" s="41">
        <f t="shared" si="9"/>
        <v>1E-3</v>
      </c>
      <c r="J13" s="41">
        <f t="shared" si="10"/>
        <v>8.6699999999999999E-2</v>
      </c>
      <c r="K13" s="7">
        <f t="shared" si="2"/>
        <v>363.58519798090339</v>
      </c>
      <c r="L13" s="29">
        <f t="shared" si="11"/>
        <v>2.4733556650608173E-6</v>
      </c>
      <c r="M13" s="38">
        <f t="shared" si="3"/>
        <v>5557.7674337610106</v>
      </c>
      <c r="N13" s="39">
        <f t="shared" si="12"/>
        <v>3.780774256961175E-5</v>
      </c>
      <c r="O13" s="7">
        <v>209604</v>
      </c>
      <c r="P13" s="7">
        <v>184027.11</v>
      </c>
      <c r="Q13" s="7">
        <v>0</v>
      </c>
      <c r="R13" s="7"/>
      <c r="S13" s="7">
        <v>18172.669999999998</v>
      </c>
      <c r="T13" s="7">
        <v>393.54</v>
      </c>
      <c r="U13" s="7">
        <f t="shared" si="4"/>
        <v>18332.870803232669</v>
      </c>
      <c r="V13" s="7">
        <f t="shared" si="5"/>
        <v>363.58519798090339</v>
      </c>
      <c r="W13" s="7">
        <f t="shared" si="6"/>
        <v>5557.7674337610106</v>
      </c>
      <c r="X13" s="7"/>
      <c r="Y13" s="7"/>
      <c r="Z13" s="7"/>
      <c r="AA13" s="7"/>
      <c r="AB13" s="7"/>
      <c r="AC13" s="7"/>
      <c r="AD13" s="7"/>
      <c r="AE13" s="7"/>
      <c r="AF13" s="7"/>
      <c r="AG13" s="30" t="s">
        <v>30</v>
      </c>
      <c r="AH13" s="1" t="s">
        <v>31</v>
      </c>
      <c r="AK13" s="1" t="e">
        <f>VLOOKUP(AH13,#REF!,1,0)</f>
        <v>#REF!</v>
      </c>
    </row>
    <row r="14" spans="1:37" x14ac:dyDescent="0.25">
      <c r="A14" s="5">
        <v>6508</v>
      </c>
      <c r="B14" s="5" t="s">
        <v>1119</v>
      </c>
      <c r="C14" s="6" t="s">
        <v>98</v>
      </c>
      <c r="D14" s="7">
        <f t="shared" si="0"/>
        <v>3125225.0001907344</v>
      </c>
      <c r="E14" s="8">
        <f t="shared" si="1"/>
        <v>2.1259922025806562E-2</v>
      </c>
      <c r="F14" s="9">
        <v>2.1163804075844932E-2</v>
      </c>
      <c r="G14" s="10">
        <f t="shared" si="7"/>
        <v>9.6117949961629923E-5</v>
      </c>
      <c r="H14" s="41">
        <f t="shared" si="8"/>
        <v>8.5699999999999998E-2</v>
      </c>
      <c r="I14" s="41">
        <f t="shared" si="9"/>
        <v>1E-3</v>
      </c>
      <c r="J14" s="41">
        <f t="shared" si="10"/>
        <v>8.6699999999999999E-2</v>
      </c>
      <c r="K14" s="7">
        <f t="shared" si="2"/>
        <v>37834.331647596598</v>
      </c>
      <c r="L14" s="29">
        <f t="shared" si="11"/>
        <v>2.573750500131411E-4</v>
      </c>
      <c r="M14" s="38">
        <f t="shared" si="3"/>
        <v>947438.83353899245</v>
      </c>
      <c r="N14" s="39">
        <f t="shared" si="12"/>
        <v>6.4451281824607172E-3</v>
      </c>
      <c r="O14" s="7">
        <v>35734178.539999999</v>
      </c>
      <c r="P14" s="7">
        <v>5227246.29</v>
      </c>
      <c r="Q14" s="7">
        <v>0</v>
      </c>
      <c r="R14" s="7"/>
      <c r="S14" s="7">
        <v>3097915.39</v>
      </c>
      <c r="T14" s="7">
        <v>40951.4</v>
      </c>
      <c r="U14" s="7">
        <f t="shared" si="4"/>
        <v>3125225.0001907344</v>
      </c>
      <c r="V14" s="7">
        <f t="shared" si="5"/>
        <v>37834.331647596598</v>
      </c>
      <c r="W14" s="7">
        <f t="shared" si="6"/>
        <v>947438.83353899245</v>
      </c>
      <c r="X14" s="7"/>
      <c r="Y14" s="7"/>
      <c r="Z14" s="7"/>
      <c r="AA14" s="7"/>
      <c r="AB14" s="7"/>
      <c r="AC14" s="7"/>
      <c r="AD14" s="7"/>
      <c r="AE14" s="7"/>
      <c r="AF14" s="7"/>
      <c r="AG14" s="30" t="s">
        <v>32</v>
      </c>
      <c r="AH14" s="1" t="s">
        <v>33</v>
      </c>
      <c r="AK14" s="1" t="e">
        <f>VLOOKUP(AH14,#REF!,1,0)</f>
        <v>#REF!</v>
      </c>
    </row>
    <row r="15" spans="1:37" x14ac:dyDescent="0.25">
      <c r="A15" s="5">
        <v>6512</v>
      </c>
      <c r="B15" s="5" t="s">
        <v>1119</v>
      </c>
      <c r="C15" s="6" t="s">
        <v>100</v>
      </c>
      <c r="D15" s="7">
        <f t="shared" si="0"/>
        <v>32028.973457956719</v>
      </c>
      <c r="E15" s="8">
        <f t="shared" si="1"/>
        <v>2.1788302545936052E-4</v>
      </c>
      <c r="F15" s="9">
        <v>1.8458146589472456E-4</v>
      </c>
      <c r="G15" s="10">
        <f t="shared" si="7"/>
        <v>3.3301559564635958E-5</v>
      </c>
      <c r="H15" s="41">
        <f t="shared" si="8"/>
        <v>8.5699999999999998E-2</v>
      </c>
      <c r="I15" s="41">
        <f t="shared" si="9"/>
        <v>1E-3</v>
      </c>
      <c r="J15" s="41">
        <f t="shared" si="10"/>
        <v>8.6699999999999999E-2</v>
      </c>
      <c r="K15" s="7">
        <f t="shared" si="2"/>
        <v>338.36317250730821</v>
      </c>
      <c r="L15" s="29">
        <f t="shared" si="11"/>
        <v>2.3017781642828528E-6</v>
      </c>
      <c r="M15" s="38">
        <f t="shared" si="3"/>
        <v>9709.8587303652894</v>
      </c>
      <c r="N15" s="39">
        <f t="shared" si="12"/>
        <v>6.6053112808378455E-5</v>
      </c>
      <c r="O15" s="7">
        <v>366195.55</v>
      </c>
      <c r="P15" s="7">
        <v>0</v>
      </c>
      <c r="Q15" s="7">
        <v>0</v>
      </c>
      <c r="R15" s="7"/>
      <c r="S15" s="7">
        <v>31749.09</v>
      </c>
      <c r="T15" s="7">
        <v>366.24</v>
      </c>
      <c r="U15" s="7">
        <f t="shared" si="4"/>
        <v>32028.973457956719</v>
      </c>
      <c r="V15" s="7">
        <f t="shared" si="5"/>
        <v>338.36317250730821</v>
      </c>
      <c r="W15" s="7">
        <f t="shared" si="6"/>
        <v>9709.8587303652894</v>
      </c>
      <c r="X15" s="7"/>
      <c r="Y15" s="7"/>
      <c r="Z15" s="7"/>
      <c r="AA15" s="7"/>
      <c r="AB15" s="7"/>
      <c r="AC15" s="7"/>
      <c r="AD15" s="7"/>
      <c r="AE15" s="7"/>
      <c r="AF15" s="7"/>
      <c r="AG15" s="30" t="s">
        <v>34</v>
      </c>
      <c r="AH15" s="1" t="s">
        <v>35</v>
      </c>
      <c r="AK15" s="1" t="e">
        <f>VLOOKUP(AH15,#REF!,1,0)</f>
        <v>#REF!</v>
      </c>
    </row>
    <row r="16" spans="1:37" x14ac:dyDescent="0.25">
      <c r="A16" s="5">
        <v>6509</v>
      </c>
      <c r="B16" s="5" t="s">
        <v>1119</v>
      </c>
      <c r="C16" s="6" t="s">
        <v>102</v>
      </c>
      <c r="D16" s="7">
        <f t="shared" si="0"/>
        <v>1250646.446553841</v>
      </c>
      <c r="E16" s="8">
        <f t="shared" si="1"/>
        <v>8.5077541405703568E-3</v>
      </c>
      <c r="F16" s="9">
        <v>8.6197888747418933E-3</v>
      </c>
      <c r="G16" s="10">
        <f t="shared" si="7"/>
        <v>-1.120347341715365E-4</v>
      </c>
      <c r="H16" s="41">
        <f t="shared" si="8"/>
        <v>8.5699999999999998E-2</v>
      </c>
      <c r="I16" s="41">
        <f t="shared" si="9"/>
        <v>1E-3</v>
      </c>
      <c r="J16" s="41">
        <f t="shared" si="10"/>
        <v>8.6699999999999999E-2</v>
      </c>
      <c r="K16" s="7">
        <f t="shared" si="2"/>
        <v>15583.174370838633</v>
      </c>
      <c r="L16" s="29">
        <f t="shared" si="11"/>
        <v>1.0600743051087755E-4</v>
      </c>
      <c r="M16" s="38">
        <f t="shared" si="3"/>
        <v>379144.22495031275</v>
      </c>
      <c r="N16" s="39">
        <f t="shared" si="12"/>
        <v>2.5791988284000573E-3</v>
      </c>
      <c r="O16" s="7">
        <v>14298929.810000001</v>
      </c>
      <c r="P16" s="7">
        <v>2566885.6800000002</v>
      </c>
      <c r="Q16" s="7">
        <v>0</v>
      </c>
      <c r="R16" s="7"/>
      <c r="S16" s="7">
        <v>1239717.74</v>
      </c>
      <c r="T16" s="7">
        <v>16867.03</v>
      </c>
      <c r="U16" s="7">
        <f t="shared" si="4"/>
        <v>1250646.446553841</v>
      </c>
      <c r="V16" s="7">
        <f t="shared" si="5"/>
        <v>15583.174370838633</v>
      </c>
      <c r="W16" s="7">
        <f t="shared" si="6"/>
        <v>379144.22495031275</v>
      </c>
      <c r="X16" s="7"/>
      <c r="Y16" s="7"/>
      <c r="Z16" s="7"/>
      <c r="AA16" s="7"/>
      <c r="AB16" s="7"/>
      <c r="AC16" s="7"/>
      <c r="AD16" s="7"/>
      <c r="AE16" s="7"/>
      <c r="AF16" s="7"/>
      <c r="AG16" s="30" t="s">
        <v>36</v>
      </c>
      <c r="AH16" s="1" t="s">
        <v>37</v>
      </c>
      <c r="AK16" s="1" t="e">
        <f>VLOOKUP(AH16,#REF!,1,0)</f>
        <v>#REF!</v>
      </c>
    </row>
    <row r="17" spans="1:37" x14ac:dyDescent="0.25">
      <c r="A17" s="5">
        <v>6519</v>
      </c>
      <c r="B17" s="5" t="s">
        <v>1119</v>
      </c>
      <c r="C17" s="6" t="s">
        <v>104</v>
      </c>
      <c r="D17" s="7">
        <f t="shared" si="0"/>
        <v>47085.393169954303</v>
      </c>
      <c r="E17" s="8">
        <f t="shared" si="1"/>
        <v>3.2030710981979847E-4</v>
      </c>
      <c r="F17" s="9">
        <v>2.984557777865178E-4</v>
      </c>
      <c r="G17" s="10">
        <f t="shared" si="7"/>
        <v>2.1851332033280676E-5</v>
      </c>
      <c r="H17" s="41">
        <f t="shared" si="8"/>
        <v>8.5699999999999998E-2</v>
      </c>
      <c r="I17" s="41">
        <f t="shared" si="9"/>
        <v>1E-3</v>
      </c>
      <c r="J17" s="41">
        <f t="shared" si="10"/>
        <v>8.6699999999999999E-2</v>
      </c>
      <c r="K17" s="7">
        <f t="shared" si="2"/>
        <v>664.47564692744152</v>
      </c>
      <c r="L17" s="29">
        <f t="shared" si="11"/>
        <v>4.5202186853306938E-6</v>
      </c>
      <c r="M17" s="38">
        <f t="shared" si="3"/>
        <v>14274.341840649471</v>
      </c>
      <c r="N17" s="39">
        <f t="shared" si="12"/>
        <v>9.710385475714383E-5</v>
      </c>
      <c r="O17" s="7">
        <v>538337.96</v>
      </c>
      <c r="P17" s="7">
        <v>180829.68</v>
      </c>
      <c r="Q17" s="7">
        <v>0</v>
      </c>
      <c r="R17" s="7"/>
      <c r="S17" s="7">
        <v>46673.94</v>
      </c>
      <c r="T17" s="7">
        <v>719.22</v>
      </c>
      <c r="U17" s="7">
        <f t="shared" si="4"/>
        <v>47085.393169954303</v>
      </c>
      <c r="V17" s="7">
        <f t="shared" si="5"/>
        <v>664.47564692744152</v>
      </c>
      <c r="W17" s="7">
        <f t="shared" si="6"/>
        <v>14274.341840649471</v>
      </c>
      <c r="X17" s="7"/>
      <c r="Y17" s="7"/>
      <c r="Z17" s="7"/>
      <c r="AA17" s="7"/>
      <c r="AB17" s="7"/>
      <c r="AC17" s="7"/>
      <c r="AD17" s="7"/>
      <c r="AE17" s="7"/>
      <c r="AF17" s="7"/>
      <c r="AG17" s="30" t="s">
        <v>38</v>
      </c>
      <c r="AH17" s="1" t="s">
        <v>39</v>
      </c>
      <c r="AK17" s="1" t="e">
        <f>VLOOKUP(AH17,#REF!,1,0)</f>
        <v>#REF!</v>
      </c>
    </row>
    <row r="18" spans="1:37" x14ac:dyDescent="0.25">
      <c r="A18" s="5">
        <v>6520</v>
      </c>
      <c r="B18" s="5" t="s">
        <v>1119</v>
      </c>
      <c r="C18" s="6" t="s">
        <v>106</v>
      </c>
      <c r="D18" s="7">
        <f t="shared" si="0"/>
        <v>39569.84899230297</v>
      </c>
      <c r="E18" s="8">
        <f t="shared" si="1"/>
        <v>2.6918122826291205E-4</v>
      </c>
      <c r="F18" s="9">
        <v>2.5045027737779292E-4</v>
      </c>
      <c r="G18" s="10">
        <f t="shared" si="7"/>
        <v>1.873095088511913E-5</v>
      </c>
      <c r="H18" s="41">
        <f t="shared" si="8"/>
        <v>8.5699999999999998E-2</v>
      </c>
      <c r="I18" s="41">
        <f t="shared" si="9"/>
        <v>1E-3</v>
      </c>
      <c r="J18" s="41">
        <f t="shared" si="10"/>
        <v>8.6699999999999999E-2</v>
      </c>
      <c r="K18" s="7">
        <f t="shared" si="2"/>
        <v>459.44737245490489</v>
      </c>
      <c r="L18" s="29">
        <f t="shared" si="11"/>
        <v>3.1254758658198521E-6</v>
      </c>
      <c r="M18" s="38">
        <f t="shared" si="3"/>
        <v>11995.939994814315</v>
      </c>
      <c r="N18" s="39">
        <f t="shared" si="12"/>
        <v>8.1604604116645001E-5</v>
      </c>
      <c r="O18" s="7">
        <v>452411.32</v>
      </c>
      <c r="P18" s="7">
        <v>44784.5</v>
      </c>
      <c r="Q18" s="7">
        <v>0</v>
      </c>
      <c r="R18" s="7"/>
      <c r="S18" s="7">
        <v>39224.07</v>
      </c>
      <c r="T18" s="7">
        <v>497.3</v>
      </c>
      <c r="U18" s="7">
        <f t="shared" si="4"/>
        <v>39569.84899230297</v>
      </c>
      <c r="V18" s="7">
        <f t="shared" si="5"/>
        <v>459.44737245490489</v>
      </c>
      <c r="W18" s="7">
        <f t="shared" si="6"/>
        <v>11995.939994814315</v>
      </c>
      <c r="X18" s="7"/>
      <c r="Y18" s="7"/>
      <c r="Z18" s="7"/>
      <c r="AA18" s="7"/>
      <c r="AB18" s="7"/>
      <c r="AC18" s="7"/>
      <c r="AD18" s="7"/>
      <c r="AE18" s="7"/>
      <c r="AF18" s="7"/>
      <c r="AG18" s="30" t="s">
        <v>40</v>
      </c>
      <c r="AH18" s="1" t="s">
        <v>41</v>
      </c>
      <c r="AK18" s="1" t="e">
        <f>VLOOKUP(AH18,#REF!,1,0)</f>
        <v>#REF!</v>
      </c>
    </row>
    <row r="19" spans="1:37" x14ac:dyDescent="0.25">
      <c r="A19" s="5">
        <v>6371</v>
      </c>
      <c r="B19" s="5" t="s">
        <v>1119</v>
      </c>
      <c r="C19" s="6" t="s">
        <v>108</v>
      </c>
      <c r="D19" s="7">
        <f t="shared" si="0"/>
        <v>127404.41662662326</v>
      </c>
      <c r="E19" s="8">
        <f t="shared" si="1"/>
        <v>8.6669214634468731E-4</v>
      </c>
      <c r="F19" s="9">
        <v>8.8976451348585933E-4</v>
      </c>
      <c r="G19" s="10">
        <f t="shared" si="7"/>
        <v>-2.3072367141172023E-5</v>
      </c>
      <c r="H19" s="41">
        <f t="shared" si="8"/>
        <v>8.5699999999999998E-2</v>
      </c>
      <c r="I19" s="41">
        <f t="shared" si="9"/>
        <v>1E-3</v>
      </c>
      <c r="J19" s="41">
        <f t="shared" si="10"/>
        <v>8.6699999999999999E-2</v>
      </c>
      <c r="K19" s="7">
        <f t="shared" si="2"/>
        <v>1476.6341060143773</v>
      </c>
      <c r="L19" s="29">
        <f t="shared" si="11"/>
        <v>1.0045077059282547E-5</v>
      </c>
      <c r="M19" s="38">
        <f t="shared" si="3"/>
        <v>38623.744488501427</v>
      </c>
      <c r="N19" s="39">
        <f t="shared" si="12"/>
        <v>2.6274517710568092E-4</v>
      </c>
      <c r="O19" s="7">
        <v>1456643.76</v>
      </c>
      <c r="P19" s="7">
        <v>141280.62</v>
      </c>
      <c r="Q19" s="7">
        <v>0</v>
      </c>
      <c r="R19" s="7"/>
      <c r="S19" s="7">
        <v>126291.1</v>
      </c>
      <c r="T19" s="7">
        <v>1598.29</v>
      </c>
      <c r="U19" s="7">
        <f t="shared" si="4"/>
        <v>127404.41662662326</v>
      </c>
      <c r="V19" s="7">
        <f t="shared" si="5"/>
        <v>1476.6341060143773</v>
      </c>
      <c r="W19" s="7">
        <f t="shared" si="6"/>
        <v>38623.744488501427</v>
      </c>
      <c r="X19" s="7"/>
      <c r="Y19" s="7"/>
      <c r="Z19" s="7"/>
      <c r="AA19" s="7"/>
      <c r="AB19" s="7"/>
      <c r="AC19" s="7"/>
      <c r="AD19" s="7"/>
      <c r="AE19" s="7"/>
      <c r="AF19" s="7"/>
      <c r="AG19" s="30" t="s">
        <v>42</v>
      </c>
      <c r="AH19" s="1" t="s">
        <v>43</v>
      </c>
      <c r="AK19" s="1" t="e">
        <f>VLOOKUP(AH19,#REF!,1,0)</f>
        <v>#REF!</v>
      </c>
    </row>
    <row r="20" spans="1:37" x14ac:dyDescent="0.25">
      <c r="A20" s="5">
        <v>6522</v>
      </c>
      <c r="B20" s="5" t="s">
        <v>1119</v>
      </c>
      <c r="C20" s="6" t="s">
        <v>110</v>
      </c>
      <c r="D20" s="7">
        <f t="shared" si="0"/>
        <v>88956.370447731548</v>
      </c>
      <c r="E20" s="8">
        <f t="shared" si="1"/>
        <v>6.0514218953902979E-4</v>
      </c>
      <c r="F20" s="9">
        <v>5.6873444785113421E-4</v>
      </c>
      <c r="G20" s="10">
        <f t="shared" si="7"/>
        <v>3.6407741687895581E-5</v>
      </c>
      <c r="H20" s="41">
        <f t="shared" si="8"/>
        <v>8.5699999999999998E-2</v>
      </c>
      <c r="I20" s="41">
        <f t="shared" si="9"/>
        <v>1E-3</v>
      </c>
      <c r="J20" s="41">
        <f t="shared" si="10"/>
        <v>8.6699999999999999E-2</v>
      </c>
      <c r="K20" s="7">
        <f t="shared" si="2"/>
        <v>986.85563113096964</v>
      </c>
      <c r="L20" s="29">
        <f t="shared" si="11"/>
        <v>6.7132682502194514E-6</v>
      </c>
      <c r="M20" s="38">
        <f t="shared" si="3"/>
        <v>26967.88866328587</v>
      </c>
      <c r="N20" s="39">
        <f t="shared" si="12"/>
        <v>1.8345405855485584E-4</v>
      </c>
      <c r="O20" s="7">
        <v>1017060.75</v>
      </c>
      <c r="P20" s="7">
        <v>50739.71</v>
      </c>
      <c r="Q20" s="7">
        <v>0</v>
      </c>
      <c r="R20" s="7"/>
      <c r="S20" s="7">
        <v>88179.03</v>
      </c>
      <c r="T20" s="7">
        <v>1068.1600000000001</v>
      </c>
      <c r="U20" s="7">
        <f t="shared" si="4"/>
        <v>88956.370447731548</v>
      </c>
      <c r="V20" s="7">
        <f t="shared" si="5"/>
        <v>986.85563113096964</v>
      </c>
      <c r="W20" s="7">
        <f t="shared" si="6"/>
        <v>26967.88866328587</v>
      </c>
      <c r="X20" s="7"/>
      <c r="Y20" s="7"/>
      <c r="Z20" s="7"/>
      <c r="AA20" s="7"/>
      <c r="AB20" s="7"/>
      <c r="AC20" s="7"/>
      <c r="AD20" s="7"/>
      <c r="AE20" s="7"/>
      <c r="AF20" s="7"/>
      <c r="AG20" s="30" t="s">
        <v>44</v>
      </c>
      <c r="AH20" s="1" t="s">
        <v>45</v>
      </c>
      <c r="AK20" s="1" t="e">
        <f>VLOOKUP(AH20,#REF!,1,0)</f>
        <v>#REF!</v>
      </c>
    </row>
    <row r="21" spans="1:37" x14ac:dyDescent="0.25">
      <c r="A21" s="5">
        <v>6534</v>
      </c>
      <c r="B21" s="5" t="s">
        <v>1119</v>
      </c>
      <c r="C21" s="6" t="s">
        <v>112</v>
      </c>
      <c r="D21" s="7">
        <f t="shared" si="0"/>
        <v>33937.783491535745</v>
      </c>
      <c r="E21" s="8">
        <f t="shared" si="1"/>
        <v>2.3086805932843896E-4</v>
      </c>
      <c r="F21" s="9">
        <v>2.6857723059599221E-4</v>
      </c>
      <c r="G21" s="10">
        <f t="shared" si="7"/>
        <v>-3.7709171267553255E-5</v>
      </c>
      <c r="H21" s="41">
        <f t="shared" si="8"/>
        <v>8.5699999999999998E-2</v>
      </c>
      <c r="I21" s="41">
        <f t="shared" si="9"/>
        <v>1E-3</v>
      </c>
      <c r="J21" s="41">
        <f t="shared" si="10"/>
        <v>8.6699999999999999E-2</v>
      </c>
      <c r="K21" s="7">
        <f t="shared" si="2"/>
        <v>407.04468802771356</v>
      </c>
      <c r="L21" s="29">
        <f t="shared" si="11"/>
        <v>2.7689968971705413E-6</v>
      </c>
      <c r="M21" s="38">
        <f t="shared" si="3"/>
        <v>10288.530906465016</v>
      </c>
      <c r="N21" s="39">
        <f t="shared" si="12"/>
        <v>6.9989637487924127E-5</v>
      </c>
      <c r="O21" s="7">
        <v>388021.3</v>
      </c>
      <c r="P21" s="7">
        <v>52620.52</v>
      </c>
      <c r="Q21" s="7">
        <v>0</v>
      </c>
      <c r="R21" s="7"/>
      <c r="S21" s="7">
        <v>33641.22</v>
      </c>
      <c r="T21" s="7">
        <v>440.58</v>
      </c>
      <c r="U21" s="7">
        <f t="shared" si="4"/>
        <v>33937.783491535745</v>
      </c>
      <c r="V21" s="7">
        <f t="shared" si="5"/>
        <v>407.04468802771356</v>
      </c>
      <c r="W21" s="7">
        <f t="shared" si="6"/>
        <v>10288.530906465016</v>
      </c>
      <c r="X21" s="7"/>
      <c r="Y21" s="7"/>
      <c r="Z21" s="7"/>
      <c r="AA21" s="7"/>
      <c r="AB21" s="7"/>
      <c r="AC21" s="7"/>
      <c r="AD21" s="7"/>
      <c r="AE21" s="7"/>
      <c r="AF21" s="7"/>
      <c r="AG21" s="30" t="s">
        <v>46</v>
      </c>
      <c r="AH21" s="1" t="s">
        <v>47</v>
      </c>
      <c r="AK21" s="1" t="e">
        <f>VLOOKUP(AH21,#REF!,1,0)</f>
        <v>#REF!</v>
      </c>
    </row>
    <row r="22" spans="1:37" x14ac:dyDescent="0.25">
      <c r="A22" s="5">
        <v>6523</v>
      </c>
      <c r="B22" s="5" t="s">
        <v>1119</v>
      </c>
      <c r="C22" s="6" t="s">
        <v>114</v>
      </c>
      <c r="D22" s="7">
        <f t="shared" si="0"/>
        <v>73067.88981624342</v>
      </c>
      <c r="E22" s="8">
        <f t="shared" si="1"/>
        <v>4.9705785663072401E-4</v>
      </c>
      <c r="F22" s="9">
        <v>5.0641143933233452E-4</v>
      </c>
      <c r="G22" s="10">
        <f t="shared" si="7"/>
        <v>-9.353582701610518E-6</v>
      </c>
      <c r="H22" s="41">
        <f t="shared" si="8"/>
        <v>8.5699999999999998E-2</v>
      </c>
      <c r="I22" s="41">
        <f t="shared" si="9"/>
        <v>1E-3</v>
      </c>
      <c r="J22" s="41">
        <f t="shared" si="10"/>
        <v>8.6699999999999999E-2</v>
      </c>
      <c r="K22" s="7">
        <f t="shared" si="2"/>
        <v>818.38543533939117</v>
      </c>
      <c r="L22" s="29">
        <f t="shared" si="11"/>
        <v>5.5672185334845825E-6</v>
      </c>
      <c r="M22" s="38">
        <f t="shared" si="3"/>
        <v>22151.15913012097</v>
      </c>
      <c r="N22" s="39">
        <f t="shared" si="12"/>
        <v>1.5068736358465827E-4</v>
      </c>
      <c r="O22" s="7">
        <v>835402.48</v>
      </c>
      <c r="P22" s="7">
        <v>50501.02</v>
      </c>
      <c r="Q22" s="7">
        <v>0</v>
      </c>
      <c r="R22" s="7"/>
      <c r="S22" s="7">
        <v>72429.39</v>
      </c>
      <c r="T22" s="7">
        <v>885.81</v>
      </c>
      <c r="U22" s="7">
        <f t="shared" si="4"/>
        <v>73067.88981624342</v>
      </c>
      <c r="V22" s="7">
        <f t="shared" si="5"/>
        <v>818.38543533939117</v>
      </c>
      <c r="W22" s="7">
        <f t="shared" si="6"/>
        <v>22151.15913012097</v>
      </c>
      <c r="X22" s="7"/>
      <c r="Y22" s="7"/>
      <c r="Z22" s="7"/>
      <c r="AA22" s="7"/>
      <c r="AB22" s="7"/>
      <c r="AC22" s="7"/>
      <c r="AD22" s="7"/>
      <c r="AE22" s="7"/>
      <c r="AF22" s="7"/>
      <c r="AG22" s="30" t="s">
        <v>48</v>
      </c>
      <c r="AH22" s="1" t="s">
        <v>49</v>
      </c>
      <c r="AK22" s="1" t="e">
        <f>VLOOKUP(AH22,#REF!,1,0)</f>
        <v>#REF!</v>
      </c>
    </row>
    <row r="23" spans="1:37" x14ac:dyDescent="0.25">
      <c r="A23" s="5">
        <v>6525</v>
      </c>
      <c r="B23" s="5" t="s">
        <v>1119</v>
      </c>
      <c r="C23" s="6" t="s">
        <v>116</v>
      </c>
      <c r="D23" s="7">
        <f t="shared" si="0"/>
        <v>94176.223855344113</v>
      </c>
      <c r="E23" s="8">
        <f t="shared" si="1"/>
        <v>6.4065120934567123E-4</v>
      </c>
      <c r="F23" s="9">
        <v>6.2123381629401329E-4</v>
      </c>
      <c r="G23" s="10">
        <f t="shared" si="7"/>
        <v>1.9417393051657933E-5</v>
      </c>
      <c r="H23" s="41">
        <f t="shared" si="8"/>
        <v>8.5699999999999998E-2</v>
      </c>
      <c r="I23" s="41">
        <f t="shared" si="9"/>
        <v>1E-3</v>
      </c>
      <c r="J23" s="41">
        <f t="shared" si="10"/>
        <v>8.6699999999999999E-2</v>
      </c>
      <c r="K23" s="7">
        <f t="shared" si="2"/>
        <v>994.81026993418027</v>
      </c>
      <c r="L23" s="29">
        <f t="shared" si="11"/>
        <v>6.7673811543109626E-6</v>
      </c>
      <c r="M23" s="38">
        <f t="shared" si="3"/>
        <v>28550.332110862015</v>
      </c>
      <c r="N23" s="39">
        <f t="shared" si="12"/>
        <v>1.9421892326176946E-4</v>
      </c>
      <c r="O23" s="7">
        <v>1076758.73</v>
      </c>
      <c r="P23" s="7">
        <v>0</v>
      </c>
      <c r="Q23" s="7">
        <v>0</v>
      </c>
      <c r="R23" s="7"/>
      <c r="S23" s="7">
        <v>93353.27</v>
      </c>
      <c r="T23" s="7">
        <v>1076.77</v>
      </c>
      <c r="U23" s="7">
        <f t="shared" si="4"/>
        <v>94176.223855344113</v>
      </c>
      <c r="V23" s="7">
        <f t="shared" si="5"/>
        <v>994.81026993418027</v>
      </c>
      <c r="W23" s="7">
        <f t="shared" si="6"/>
        <v>28550.332110862015</v>
      </c>
      <c r="X23" s="7"/>
      <c r="Y23" s="7"/>
      <c r="Z23" s="7"/>
      <c r="AA23" s="7"/>
      <c r="AB23" s="7"/>
      <c r="AC23" s="7"/>
      <c r="AD23" s="7"/>
      <c r="AE23" s="7"/>
      <c r="AF23" s="7"/>
      <c r="AG23" s="30" t="s">
        <v>50</v>
      </c>
      <c r="AH23" s="1" t="s">
        <v>51</v>
      </c>
      <c r="AK23" s="1" t="e">
        <f>VLOOKUP(AH23,#REF!,1,0)</f>
        <v>#REF!</v>
      </c>
    </row>
    <row r="24" spans="1:37" x14ac:dyDescent="0.25">
      <c r="A24" s="5">
        <v>6528</v>
      </c>
      <c r="B24" s="5" t="s">
        <v>1119</v>
      </c>
      <c r="C24" s="6" t="s">
        <v>118</v>
      </c>
      <c r="D24" s="7">
        <f t="shared" si="0"/>
        <v>85641.009343444952</v>
      </c>
      <c r="E24" s="8">
        <f t="shared" si="1"/>
        <v>5.8258883144154136E-4</v>
      </c>
      <c r="F24" s="9">
        <v>5.0022893205166948E-4</v>
      </c>
      <c r="G24" s="10">
        <f t="shared" si="7"/>
        <v>8.2359899389871879E-5</v>
      </c>
      <c r="H24" s="41">
        <f t="shared" si="8"/>
        <v>8.5699999999999998E-2</v>
      </c>
      <c r="I24" s="41">
        <f t="shared" si="9"/>
        <v>1E-3</v>
      </c>
      <c r="J24" s="41">
        <f t="shared" si="10"/>
        <v>8.6699999999999999E-2</v>
      </c>
      <c r="K24" s="7">
        <f t="shared" si="2"/>
        <v>971.38981770869918</v>
      </c>
      <c r="L24" s="29">
        <f t="shared" si="11"/>
        <v>6.6080591893028536E-6</v>
      </c>
      <c r="M24" s="38">
        <f t="shared" si="3"/>
        <v>25962.808434753799</v>
      </c>
      <c r="N24" s="39">
        <f t="shared" si="12"/>
        <v>1.7661681410462661E-4</v>
      </c>
      <c r="O24" s="7">
        <v>979150.32</v>
      </c>
      <c r="P24" s="7">
        <v>72100.08</v>
      </c>
      <c r="Q24" s="7">
        <v>0</v>
      </c>
      <c r="R24" s="7"/>
      <c r="S24" s="7">
        <v>84892.64</v>
      </c>
      <c r="T24" s="7">
        <v>1051.42</v>
      </c>
      <c r="U24" s="7">
        <f t="shared" si="4"/>
        <v>85641.009343444952</v>
      </c>
      <c r="V24" s="7">
        <f t="shared" si="5"/>
        <v>971.38981770869918</v>
      </c>
      <c r="W24" s="7">
        <f t="shared" si="6"/>
        <v>25962.808434753799</v>
      </c>
      <c r="X24" s="7"/>
      <c r="Y24" s="7"/>
      <c r="Z24" s="7"/>
      <c r="AA24" s="7"/>
      <c r="AB24" s="7"/>
      <c r="AC24" s="7"/>
      <c r="AD24" s="7"/>
      <c r="AE24" s="7"/>
      <c r="AF24" s="7"/>
      <c r="AG24" s="30" t="s">
        <v>52</v>
      </c>
      <c r="AH24" s="1" t="s">
        <v>53</v>
      </c>
      <c r="AK24" s="1" t="e">
        <f>VLOOKUP(AH24,#REF!,1,0)</f>
        <v>#REF!</v>
      </c>
    </row>
    <row r="25" spans="1:37" x14ac:dyDescent="0.25">
      <c r="A25" s="5">
        <v>6531</v>
      </c>
      <c r="B25" s="5" t="s">
        <v>1119</v>
      </c>
      <c r="C25" s="6" t="s">
        <v>120</v>
      </c>
      <c r="D25" s="7">
        <f t="shared" si="0"/>
        <v>64789.388579460072</v>
      </c>
      <c r="E25" s="8">
        <f t="shared" si="1"/>
        <v>4.4074181833786001E-4</v>
      </c>
      <c r="F25" s="9">
        <v>4.2377101306642092E-4</v>
      </c>
      <c r="G25" s="10">
        <f t="shared" si="7"/>
        <v>1.6970805271439098E-5</v>
      </c>
      <c r="H25" s="41">
        <f t="shared" si="8"/>
        <v>8.5699999999999998E-2</v>
      </c>
      <c r="I25" s="41">
        <f t="shared" si="9"/>
        <v>1E-3</v>
      </c>
      <c r="J25" s="41">
        <f t="shared" si="10"/>
        <v>8.6699999999999999E-2</v>
      </c>
      <c r="K25" s="7">
        <f t="shared" si="2"/>
        <v>780.96814480163994</v>
      </c>
      <c r="L25" s="29">
        <f t="shared" si="11"/>
        <v>5.3126804828799081E-6</v>
      </c>
      <c r="M25" s="38">
        <f t="shared" si="3"/>
        <v>19641.46029091725</v>
      </c>
      <c r="N25" s="39">
        <f t="shared" si="12"/>
        <v>1.3361467229795987E-4</v>
      </c>
      <c r="O25" s="7">
        <v>740767.69</v>
      </c>
      <c r="P25" s="7">
        <v>104649.48</v>
      </c>
      <c r="Q25" s="7">
        <v>0</v>
      </c>
      <c r="R25" s="7"/>
      <c r="S25" s="7">
        <v>64223.23</v>
      </c>
      <c r="T25" s="7">
        <v>845.31</v>
      </c>
      <c r="U25" s="7">
        <f t="shared" si="4"/>
        <v>64789.388579460072</v>
      </c>
      <c r="V25" s="7">
        <f t="shared" si="5"/>
        <v>780.96814480163994</v>
      </c>
      <c r="W25" s="7">
        <f t="shared" si="6"/>
        <v>19641.46029091725</v>
      </c>
      <c r="X25" s="7"/>
      <c r="Y25" s="7"/>
      <c r="Z25" s="7"/>
      <c r="AA25" s="7"/>
      <c r="AB25" s="7"/>
      <c r="AC25" s="7"/>
      <c r="AD25" s="7"/>
      <c r="AE25" s="7"/>
      <c r="AF25" s="7"/>
      <c r="AG25" s="30" t="s">
        <v>54</v>
      </c>
      <c r="AH25" s="1" t="s">
        <v>55</v>
      </c>
      <c r="AK25" s="1" t="e">
        <f>VLOOKUP(AH25,#REF!,1,0)</f>
        <v>#REF!</v>
      </c>
    </row>
    <row r="26" spans="1:37" x14ac:dyDescent="0.25">
      <c r="A26" s="5">
        <v>6535</v>
      </c>
      <c r="B26" s="5" t="s">
        <v>1119</v>
      </c>
      <c r="C26" s="6" t="s">
        <v>122</v>
      </c>
      <c r="D26" s="7">
        <f t="shared" si="0"/>
        <v>33044.72958814336</v>
      </c>
      <c r="E26" s="8">
        <f t="shared" si="1"/>
        <v>2.2479289470835382E-4</v>
      </c>
      <c r="F26" s="9">
        <v>2.2266743064086906E-4</v>
      </c>
      <c r="G26" s="10">
        <f t="shared" si="7"/>
        <v>2.1254640674847548E-6</v>
      </c>
      <c r="H26" s="41">
        <f t="shared" si="8"/>
        <v>8.5699999999999998E-2</v>
      </c>
      <c r="I26" s="41">
        <f t="shared" si="9"/>
        <v>1E-3</v>
      </c>
      <c r="J26" s="41">
        <f t="shared" si="10"/>
        <v>8.6699999999999999E-2</v>
      </c>
      <c r="K26" s="7">
        <f t="shared" si="2"/>
        <v>392.5027583224246</v>
      </c>
      <c r="L26" s="29">
        <f t="shared" si="11"/>
        <v>2.67007272639233E-6</v>
      </c>
      <c r="M26" s="38">
        <f t="shared" si="3"/>
        <v>10017.793936017804</v>
      </c>
      <c r="N26" s="39">
        <f t="shared" si="12"/>
        <v>6.8147899091213653E-5</v>
      </c>
      <c r="O26" s="7">
        <v>377807.28</v>
      </c>
      <c r="P26" s="7">
        <v>47072.639999999999</v>
      </c>
      <c r="Q26" s="7">
        <v>0</v>
      </c>
      <c r="R26" s="7"/>
      <c r="S26" s="7">
        <v>32755.97</v>
      </c>
      <c r="T26" s="7">
        <v>424.84</v>
      </c>
      <c r="U26" s="7">
        <f t="shared" si="4"/>
        <v>33044.72958814336</v>
      </c>
      <c r="V26" s="7">
        <f t="shared" si="5"/>
        <v>392.5027583224246</v>
      </c>
      <c r="W26" s="7">
        <f t="shared" si="6"/>
        <v>10017.793936017804</v>
      </c>
      <c r="X26" s="7"/>
      <c r="Y26" s="7"/>
      <c r="Z26" s="7"/>
      <c r="AA26" s="7"/>
      <c r="AB26" s="7"/>
      <c r="AC26" s="7"/>
      <c r="AD26" s="7"/>
      <c r="AE26" s="7"/>
      <c r="AF26" s="7"/>
      <c r="AG26" s="30" t="s">
        <v>56</v>
      </c>
      <c r="AH26" s="1" t="s">
        <v>57</v>
      </c>
      <c r="AK26" s="1" t="e">
        <f>VLOOKUP(AH26,#REF!,1,0)</f>
        <v>#REF!</v>
      </c>
    </row>
    <row r="27" spans="1:37" x14ac:dyDescent="0.25">
      <c r="A27" s="5">
        <v>6538</v>
      </c>
      <c r="B27" s="5" t="s">
        <v>1119</v>
      </c>
      <c r="C27" s="6" t="s">
        <v>124</v>
      </c>
      <c r="D27" s="7">
        <f t="shared" si="0"/>
        <v>33431.680941686674</v>
      </c>
      <c r="E27" s="8">
        <f t="shared" si="1"/>
        <v>2.2742520297531352E-4</v>
      </c>
      <c r="F27" s="9">
        <v>2.402471566838652E-4</v>
      </c>
      <c r="G27" s="10">
        <f t="shared" si="7"/>
        <v>-1.2821953708551685E-5</v>
      </c>
      <c r="H27" s="41">
        <f t="shared" si="8"/>
        <v>8.5699999999999998E-2</v>
      </c>
      <c r="I27" s="41">
        <f t="shared" si="9"/>
        <v>1E-3</v>
      </c>
      <c r="J27" s="41">
        <f t="shared" si="10"/>
        <v>8.6699999999999999E-2</v>
      </c>
      <c r="K27" s="7">
        <f t="shared" si="2"/>
        <v>432.84876024300718</v>
      </c>
      <c r="L27" s="29">
        <f t="shared" si="11"/>
        <v>2.9445338787356903E-6</v>
      </c>
      <c r="M27" s="38">
        <f t="shared" si="3"/>
        <v>10135.101566353231</v>
      </c>
      <c r="N27" s="39">
        <f t="shared" si="12"/>
        <v>6.8945905978337325E-5</v>
      </c>
      <c r="O27" s="7">
        <v>382233.18</v>
      </c>
      <c r="P27" s="7">
        <v>86250.83</v>
      </c>
      <c r="Q27" s="7">
        <v>0</v>
      </c>
      <c r="R27" s="7"/>
      <c r="S27" s="7">
        <v>33139.54</v>
      </c>
      <c r="T27" s="7">
        <v>468.51</v>
      </c>
      <c r="U27" s="7">
        <f t="shared" si="4"/>
        <v>33431.680941686674</v>
      </c>
      <c r="V27" s="7">
        <f t="shared" si="5"/>
        <v>432.84876024300718</v>
      </c>
      <c r="W27" s="7">
        <f t="shared" si="6"/>
        <v>10135.101566353231</v>
      </c>
      <c r="X27" s="7"/>
      <c r="Y27" s="7"/>
      <c r="Z27" s="7"/>
      <c r="AA27" s="7"/>
      <c r="AB27" s="7"/>
      <c r="AC27" s="7"/>
      <c r="AD27" s="7"/>
      <c r="AE27" s="7"/>
      <c r="AF27" s="7"/>
      <c r="AG27" s="30" t="s">
        <v>58</v>
      </c>
      <c r="AH27" s="1" t="s">
        <v>59</v>
      </c>
      <c r="AK27" s="1" t="e">
        <f>VLOOKUP(AH27,#REF!,1,0)</f>
        <v>#REF!</v>
      </c>
    </row>
    <row r="28" spans="1:37" x14ac:dyDescent="0.25">
      <c r="A28" s="5">
        <v>6539</v>
      </c>
      <c r="B28" s="5" t="s">
        <v>1119</v>
      </c>
      <c r="C28" s="6" t="s">
        <v>126</v>
      </c>
      <c r="D28" s="7">
        <f t="shared" si="0"/>
        <v>52527.004396311531</v>
      </c>
      <c r="E28" s="8">
        <f t="shared" si="1"/>
        <v>3.5732467827008534E-4</v>
      </c>
      <c r="F28" s="9">
        <v>3.7443294588820073E-4</v>
      </c>
      <c r="G28" s="10">
        <f t="shared" si="7"/>
        <v>-1.7108267618115385E-5</v>
      </c>
      <c r="H28" s="41">
        <f t="shared" si="8"/>
        <v>8.5699999999999998E-2</v>
      </c>
      <c r="I28" s="41">
        <f t="shared" si="9"/>
        <v>1E-3</v>
      </c>
      <c r="J28" s="41">
        <f t="shared" si="10"/>
        <v>8.6699999999999999E-2</v>
      </c>
      <c r="K28" s="7">
        <f t="shared" si="2"/>
        <v>564.99184828287252</v>
      </c>
      <c r="L28" s="29">
        <f t="shared" si="11"/>
        <v>3.8434617152291816E-6</v>
      </c>
      <c r="M28" s="38">
        <f t="shared" si="3"/>
        <v>15924.013077938922</v>
      </c>
      <c r="N28" s="39">
        <f t="shared" si="12"/>
        <v>1.0832604895783309E-4</v>
      </c>
      <c r="O28" s="7">
        <v>600553.67000000004</v>
      </c>
      <c r="P28" s="7">
        <v>10983.87</v>
      </c>
      <c r="Q28" s="7">
        <v>0</v>
      </c>
      <c r="R28" s="7"/>
      <c r="S28" s="7">
        <v>52068</v>
      </c>
      <c r="T28" s="7">
        <v>611.54</v>
      </c>
      <c r="U28" s="7">
        <f t="shared" si="4"/>
        <v>52527.004396311531</v>
      </c>
      <c r="V28" s="7">
        <f t="shared" si="5"/>
        <v>564.99184828287252</v>
      </c>
      <c r="W28" s="7">
        <f t="shared" si="6"/>
        <v>15924.013077938922</v>
      </c>
      <c r="X28" s="7"/>
      <c r="Y28" s="7"/>
      <c r="Z28" s="7"/>
      <c r="AA28" s="7"/>
      <c r="AB28" s="7"/>
      <c r="AC28" s="7"/>
      <c r="AD28" s="7"/>
      <c r="AE28" s="7"/>
      <c r="AF28" s="7"/>
      <c r="AG28" s="30" t="s">
        <v>60</v>
      </c>
      <c r="AH28" s="1" t="s">
        <v>61</v>
      </c>
      <c r="AK28" s="1" t="e">
        <f>VLOOKUP(AH28,#REF!,1,0)</f>
        <v>#REF!</v>
      </c>
    </row>
    <row r="29" spans="1:37" x14ac:dyDescent="0.25">
      <c r="A29" s="5">
        <v>6540</v>
      </c>
      <c r="B29" s="5" t="s">
        <v>1119</v>
      </c>
      <c r="C29" s="6" t="s">
        <v>128</v>
      </c>
      <c r="D29" s="7">
        <f t="shared" si="0"/>
        <v>27802.904179383233</v>
      </c>
      <c r="E29" s="8">
        <f t="shared" si="1"/>
        <v>1.8913440629349389E-4</v>
      </c>
      <c r="F29" s="9">
        <v>2.0242723854318911E-4</v>
      </c>
      <c r="G29" s="10">
        <f t="shared" si="7"/>
        <v>-1.329283224969522E-5</v>
      </c>
      <c r="H29" s="41">
        <f t="shared" si="8"/>
        <v>8.5699999999999998E-2</v>
      </c>
      <c r="I29" s="41">
        <f t="shared" si="9"/>
        <v>1E-3</v>
      </c>
      <c r="J29" s="41">
        <f t="shared" si="10"/>
        <v>8.6699999999999999E-2</v>
      </c>
      <c r="K29" s="7">
        <f t="shared" si="2"/>
        <v>293.66567827974274</v>
      </c>
      <c r="L29" s="29">
        <f t="shared" si="11"/>
        <v>1.99771517938769E-6</v>
      </c>
      <c r="M29" s="38">
        <f t="shared" si="3"/>
        <v>8428.6894873500587</v>
      </c>
      <c r="N29" s="39">
        <f t="shared" si="12"/>
        <v>5.7337721690393952E-5</v>
      </c>
      <c r="O29" s="7">
        <v>317877.08</v>
      </c>
      <c r="P29" s="7">
        <v>0</v>
      </c>
      <c r="Q29" s="7">
        <v>0</v>
      </c>
      <c r="R29" s="7"/>
      <c r="S29" s="7">
        <v>27559.95</v>
      </c>
      <c r="T29" s="7">
        <v>317.86</v>
      </c>
      <c r="U29" s="7">
        <f t="shared" si="4"/>
        <v>27802.904179383233</v>
      </c>
      <c r="V29" s="7">
        <f t="shared" si="5"/>
        <v>293.66567827974274</v>
      </c>
      <c r="W29" s="7">
        <f t="shared" si="6"/>
        <v>8428.6894873500587</v>
      </c>
      <c r="X29" s="7"/>
      <c r="Y29" s="7"/>
      <c r="Z29" s="7"/>
      <c r="AA29" s="7"/>
      <c r="AB29" s="7"/>
      <c r="AC29" s="7"/>
      <c r="AD29" s="7"/>
      <c r="AE29" s="7"/>
      <c r="AF29" s="7"/>
      <c r="AG29" s="30" t="s">
        <v>62</v>
      </c>
      <c r="AH29" s="1" t="s">
        <v>63</v>
      </c>
      <c r="AK29" s="1" t="e">
        <f>VLOOKUP(AH29,#REF!,1,0)</f>
        <v>#REF!</v>
      </c>
    </row>
    <row r="30" spans="1:37" x14ac:dyDescent="0.25">
      <c r="A30" s="5">
        <v>6543</v>
      </c>
      <c r="B30" s="5" t="s">
        <v>1119</v>
      </c>
      <c r="C30" s="6" t="s">
        <v>130</v>
      </c>
      <c r="D30" s="7">
        <f t="shared" si="0"/>
        <v>94940.956429720405</v>
      </c>
      <c r="E30" s="8">
        <f t="shared" si="1"/>
        <v>6.4585344435302014E-4</v>
      </c>
      <c r="F30" s="9">
        <v>6.4832410736710081E-4</v>
      </c>
      <c r="G30" s="10">
        <f t="shared" si="7"/>
        <v>-2.4706630140806712E-6</v>
      </c>
      <c r="H30" s="41">
        <f t="shared" si="8"/>
        <v>8.5699999999999998E-2</v>
      </c>
      <c r="I30" s="41">
        <f t="shared" si="9"/>
        <v>1E-3</v>
      </c>
      <c r="J30" s="41">
        <f t="shared" si="10"/>
        <v>8.6699999999999999E-2</v>
      </c>
      <c r="K30" s="7">
        <f t="shared" si="2"/>
        <v>1007.7723584834309</v>
      </c>
      <c r="L30" s="29">
        <f t="shared" si="11"/>
        <v>6.8555581629525323E-6</v>
      </c>
      <c r="M30" s="38">
        <f t="shared" si="3"/>
        <v>28782.167366945054</v>
      </c>
      <c r="N30" s="39">
        <f t="shared" si="12"/>
        <v>1.9579602553979983E-4</v>
      </c>
      <c r="O30" s="7">
        <v>1085478.8500000001</v>
      </c>
      <c r="P30" s="7">
        <v>4859.92</v>
      </c>
      <c r="Q30" s="7">
        <v>0</v>
      </c>
      <c r="R30" s="7"/>
      <c r="S30" s="7">
        <v>94111.32</v>
      </c>
      <c r="T30" s="7">
        <v>1090.8</v>
      </c>
      <c r="U30" s="7">
        <f t="shared" si="4"/>
        <v>94940.956429720405</v>
      </c>
      <c r="V30" s="7">
        <f t="shared" si="5"/>
        <v>1007.7723584834309</v>
      </c>
      <c r="W30" s="7">
        <f t="shared" si="6"/>
        <v>28782.167366945054</v>
      </c>
      <c r="X30" s="7"/>
      <c r="Y30" s="7"/>
      <c r="Z30" s="7"/>
      <c r="AA30" s="7"/>
      <c r="AB30" s="7"/>
      <c r="AC30" s="7"/>
      <c r="AD30" s="7"/>
      <c r="AE30" s="7"/>
      <c r="AF30" s="7"/>
      <c r="AG30" s="30" t="s">
        <v>64</v>
      </c>
      <c r="AH30" s="1" t="s">
        <v>65</v>
      </c>
      <c r="AK30" s="1" t="e">
        <f>VLOOKUP(AH30,#REF!,1,0)</f>
        <v>#REF!</v>
      </c>
    </row>
    <row r="31" spans="1:37" x14ac:dyDescent="0.25">
      <c r="A31" s="5">
        <v>6544</v>
      </c>
      <c r="B31" s="5" t="s">
        <v>1119</v>
      </c>
      <c r="C31" s="6" t="s">
        <v>132</v>
      </c>
      <c r="D31" s="7">
        <f t="shared" si="0"/>
        <v>159187.44087063245</v>
      </c>
      <c r="E31" s="8">
        <f t="shared" si="1"/>
        <v>1.08290205671297E-3</v>
      </c>
      <c r="F31" s="9">
        <v>1.0061352222870182E-3</v>
      </c>
      <c r="G31" s="10">
        <f t="shared" si="7"/>
        <v>7.6766834425951759E-5</v>
      </c>
      <c r="H31" s="41">
        <f t="shared" si="8"/>
        <v>8.5699999999999998E-2</v>
      </c>
      <c r="I31" s="41">
        <f t="shared" si="9"/>
        <v>1E-3</v>
      </c>
      <c r="J31" s="41">
        <f t="shared" si="10"/>
        <v>8.6699999999999999E-2</v>
      </c>
      <c r="K31" s="7">
        <f t="shared" si="2"/>
        <v>1799.4390767277171</v>
      </c>
      <c r="L31" s="29">
        <f t="shared" si="11"/>
        <v>1.2241017673634964E-5</v>
      </c>
      <c r="M31" s="38">
        <f t="shared" si="3"/>
        <v>48259.041599668722</v>
      </c>
      <c r="N31" s="39">
        <f t="shared" si="12"/>
        <v>3.2829107068658921E-4</v>
      </c>
      <c r="O31" s="7">
        <v>1820026.28</v>
      </c>
      <c r="P31" s="7">
        <v>127561.09</v>
      </c>
      <c r="Q31" s="7">
        <v>0</v>
      </c>
      <c r="R31" s="7"/>
      <c r="S31" s="7">
        <v>157796.39000000001</v>
      </c>
      <c r="T31" s="7">
        <v>1947.69</v>
      </c>
      <c r="U31" s="7">
        <f t="shared" si="4"/>
        <v>159187.44087063245</v>
      </c>
      <c r="V31" s="7">
        <f t="shared" si="5"/>
        <v>1799.4390767277171</v>
      </c>
      <c r="W31" s="7">
        <f t="shared" si="6"/>
        <v>48259.041599668722</v>
      </c>
      <c r="X31" s="7"/>
      <c r="Y31" s="7"/>
      <c r="Z31" s="7"/>
      <c r="AA31" s="7"/>
      <c r="AB31" s="7"/>
      <c r="AC31" s="7"/>
      <c r="AD31" s="7"/>
      <c r="AE31" s="7"/>
      <c r="AF31" s="7"/>
      <c r="AG31" s="30" t="s">
        <v>66</v>
      </c>
      <c r="AH31" s="1" t="s">
        <v>67</v>
      </c>
      <c r="AK31" s="1" t="e">
        <f>VLOOKUP(AH31,#REF!,1,0)</f>
        <v>#REF!</v>
      </c>
    </row>
    <row r="32" spans="1:37" x14ac:dyDescent="0.25">
      <c r="A32" s="5">
        <v>6545</v>
      </c>
      <c r="B32" s="5" t="s">
        <v>1119</v>
      </c>
      <c r="C32" s="6" t="s">
        <v>134</v>
      </c>
      <c r="D32" s="7">
        <f t="shared" si="0"/>
        <v>1565749.8809286498</v>
      </c>
      <c r="E32" s="8">
        <f t="shared" si="1"/>
        <v>1.0651303627235617E-2</v>
      </c>
      <c r="F32" s="9">
        <v>1.1051097927612351E-2</v>
      </c>
      <c r="G32" s="10">
        <f t="shared" si="7"/>
        <v>-3.9979430037673409E-4</v>
      </c>
      <c r="H32" s="41">
        <f t="shared" si="8"/>
        <v>8.5699999999999998E-2</v>
      </c>
      <c r="I32" s="41">
        <f t="shared" si="9"/>
        <v>1E-3</v>
      </c>
      <c r="J32" s="41">
        <f t="shared" si="10"/>
        <v>8.6699999999999999E-2</v>
      </c>
      <c r="K32" s="7">
        <f t="shared" si="2"/>
        <v>17675.18894306006</v>
      </c>
      <c r="L32" s="29">
        <f t="shared" si="11"/>
        <v>1.2023874719353694E-4</v>
      </c>
      <c r="M32" s="38">
        <f t="shared" si="3"/>
        <v>474670.54074836866</v>
      </c>
      <c r="N32" s="39">
        <f t="shared" si="12"/>
        <v>3.2290342882966396E-3</v>
      </c>
      <c r="O32" s="7">
        <v>17901594.670000002</v>
      </c>
      <c r="P32" s="7">
        <v>1232125.26</v>
      </c>
      <c r="Q32" s="7">
        <v>0</v>
      </c>
      <c r="R32" s="7"/>
      <c r="S32" s="7">
        <v>1552067.66</v>
      </c>
      <c r="T32" s="7">
        <v>19131.400000000001</v>
      </c>
      <c r="U32" s="7">
        <f t="shared" si="4"/>
        <v>1565749.8809286498</v>
      </c>
      <c r="V32" s="7">
        <f t="shared" si="5"/>
        <v>17675.18894306006</v>
      </c>
      <c r="W32" s="7">
        <f t="shared" si="6"/>
        <v>474670.54074836866</v>
      </c>
      <c r="X32" s="7"/>
      <c r="Y32" s="7"/>
      <c r="Z32" s="7"/>
      <c r="AA32" s="7"/>
      <c r="AB32" s="7"/>
      <c r="AC32" s="7"/>
      <c r="AD32" s="7"/>
      <c r="AE32" s="7"/>
      <c r="AF32" s="7"/>
      <c r="AG32" s="30" t="s">
        <v>68</v>
      </c>
      <c r="AH32" s="1" t="s">
        <v>69</v>
      </c>
      <c r="AK32" s="1" t="e">
        <f>VLOOKUP(AH32,#REF!,1,0)</f>
        <v>#REF!</v>
      </c>
    </row>
    <row r="33" spans="1:37" x14ac:dyDescent="0.25">
      <c r="A33" s="5">
        <v>6548</v>
      </c>
      <c r="B33" s="5" t="s">
        <v>1119</v>
      </c>
      <c r="C33" s="6" t="s">
        <v>136</v>
      </c>
      <c r="D33" s="7">
        <f t="shared" si="0"/>
        <v>123336.74146651532</v>
      </c>
      <c r="E33" s="8">
        <f t="shared" si="1"/>
        <v>8.3902103251290655E-4</v>
      </c>
      <c r="F33" s="9">
        <v>8.5720350648884204E-4</v>
      </c>
      <c r="G33" s="10">
        <f t="shared" si="7"/>
        <v>-1.8182473975935482E-5</v>
      </c>
      <c r="H33" s="41">
        <f t="shared" si="8"/>
        <v>8.5699999999999998E-2</v>
      </c>
      <c r="I33" s="41">
        <f t="shared" si="9"/>
        <v>1E-3</v>
      </c>
      <c r="J33" s="41">
        <f t="shared" si="10"/>
        <v>8.6699999999999999E-2</v>
      </c>
      <c r="K33" s="7">
        <f t="shared" si="2"/>
        <v>1398.1594230939679</v>
      </c>
      <c r="L33" s="29">
        <f t="shared" si="11"/>
        <v>9.5112384909279569E-6</v>
      </c>
      <c r="M33" s="38">
        <f t="shared" si="3"/>
        <v>37390.593784576755</v>
      </c>
      <c r="N33" s="39">
        <f t="shared" si="12"/>
        <v>2.5435644099551063E-4</v>
      </c>
      <c r="O33" s="7">
        <v>1410144.58</v>
      </c>
      <c r="P33" s="7">
        <v>103267.83</v>
      </c>
      <c r="Q33" s="7">
        <v>0</v>
      </c>
      <c r="R33" s="7"/>
      <c r="S33" s="7">
        <v>122258.97</v>
      </c>
      <c r="T33" s="7">
        <v>1513.35</v>
      </c>
      <c r="U33" s="7">
        <f t="shared" si="4"/>
        <v>123336.74146651532</v>
      </c>
      <c r="V33" s="7">
        <f t="shared" si="5"/>
        <v>1398.1594230939679</v>
      </c>
      <c r="W33" s="7">
        <f t="shared" si="6"/>
        <v>37390.593784576755</v>
      </c>
      <c r="X33" s="7"/>
      <c r="Y33" s="7"/>
      <c r="Z33" s="7"/>
      <c r="AA33" s="7"/>
      <c r="AB33" s="7"/>
      <c r="AC33" s="7"/>
      <c r="AD33" s="7"/>
      <c r="AE33" s="7"/>
      <c r="AF33" s="7"/>
      <c r="AG33" s="30" t="s">
        <v>70</v>
      </c>
      <c r="AH33" s="11" t="s">
        <v>71</v>
      </c>
      <c r="AK33" s="1" t="e">
        <f>VLOOKUP(AH33,#REF!,1,0)</f>
        <v>#REF!</v>
      </c>
    </row>
    <row r="34" spans="1:37" x14ac:dyDescent="0.25">
      <c r="A34" s="5">
        <v>6549</v>
      </c>
      <c r="B34" s="5" t="s">
        <v>1119</v>
      </c>
      <c r="C34" s="6" t="s">
        <v>138</v>
      </c>
      <c r="D34" s="7">
        <f t="shared" si="0"/>
        <v>94023.126018146897</v>
      </c>
      <c r="E34" s="8">
        <f t="shared" si="1"/>
        <v>6.3960973294607316E-4</v>
      </c>
      <c r="F34" s="9">
        <v>5.8099564624637516E-4</v>
      </c>
      <c r="G34" s="10">
        <f t="shared" si="7"/>
        <v>5.8614086699698004E-5</v>
      </c>
      <c r="H34" s="41">
        <f t="shared" si="8"/>
        <v>8.5699999999999998E-2</v>
      </c>
      <c r="I34" s="41">
        <f t="shared" si="9"/>
        <v>1E-3</v>
      </c>
      <c r="J34" s="41">
        <f t="shared" si="10"/>
        <v>8.6699999999999999E-2</v>
      </c>
      <c r="K34" s="7">
        <f t="shared" si="2"/>
        <v>1033.5856695358943</v>
      </c>
      <c r="L34" s="29">
        <f t="shared" si="11"/>
        <v>7.0311579934190654E-6</v>
      </c>
      <c r="M34" s="38">
        <f t="shared" si="3"/>
        <v>28503.919184982238</v>
      </c>
      <c r="N34" s="39">
        <f t="shared" si="12"/>
        <v>1.9390319073526869E-4</v>
      </c>
      <c r="O34" s="7">
        <v>1074996.44</v>
      </c>
      <c r="P34" s="7">
        <v>43651.48</v>
      </c>
      <c r="Q34" s="7">
        <v>0</v>
      </c>
      <c r="R34" s="7"/>
      <c r="S34" s="7">
        <v>93201.51</v>
      </c>
      <c r="T34" s="7">
        <v>1118.74</v>
      </c>
      <c r="U34" s="7">
        <f t="shared" si="4"/>
        <v>94023.126018146897</v>
      </c>
      <c r="V34" s="7">
        <f t="shared" si="5"/>
        <v>1033.5856695358943</v>
      </c>
      <c r="W34" s="7">
        <f t="shared" si="6"/>
        <v>28503.919184982238</v>
      </c>
      <c r="X34" s="7"/>
      <c r="Y34" s="7"/>
      <c r="Z34" s="7"/>
      <c r="AA34" s="7"/>
      <c r="AB34" s="7"/>
      <c r="AC34" s="7"/>
      <c r="AD34" s="7"/>
      <c r="AE34" s="7"/>
      <c r="AF34" s="7"/>
      <c r="AG34" s="30" t="s">
        <v>72</v>
      </c>
      <c r="AH34" s="1" t="s">
        <v>73</v>
      </c>
      <c r="AK34" s="1" t="e">
        <f>VLOOKUP(AH34,#REF!,1,0)</f>
        <v>#REF!</v>
      </c>
    </row>
    <row r="35" spans="1:37" x14ac:dyDescent="0.25">
      <c r="A35" s="5">
        <v>6547</v>
      </c>
      <c r="B35" s="5" t="s">
        <v>1119</v>
      </c>
      <c r="C35" s="6" t="s">
        <v>140</v>
      </c>
      <c r="D35" s="7">
        <f t="shared" si="0"/>
        <v>23683.708812727717</v>
      </c>
      <c r="E35" s="8">
        <f t="shared" si="1"/>
        <v>1.6111281671232284E-4</v>
      </c>
      <c r="F35" s="9">
        <v>1.6585749900205316E-4</v>
      </c>
      <c r="G35" s="10">
        <f t="shared" si="7"/>
        <v>-4.7446822897303229E-6</v>
      </c>
      <c r="H35" s="41">
        <f t="shared" si="8"/>
        <v>8.5699999999999998E-2</v>
      </c>
      <c r="I35" s="41">
        <f t="shared" si="9"/>
        <v>1E-3</v>
      </c>
      <c r="J35" s="41">
        <f t="shared" si="10"/>
        <v>8.6699999999999999E-2</v>
      </c>
      <c r="K35" s="7">
        <f t="shared" si="2"/>
        <v>250.10456102406451</v>
      </c>
      <c r="L35" s="29">
        <f t="shared" si="11"/>
        <v>1.7013826093627428E-6</v>
      </c>
      <c r="M35" s="38">
        <f t="shared" si="3"/>
        <v>7179.9199897730396</v>
      </c>
      <c r="N35" s="39">
        <f t="shared" si="12"/>
        <v>4.884273584295168E-5</v>
      </c>
      <c r="O35" s="7">
        <v>270780.67</v>
      </c>
      <c r="P35" s="7">
        <v>0</v>
      </c>
      <c r="Q35" s="7">
        <v>0</v>
      </c>
      <c r="R35" s="7"/>
      <c r="S35" s="7">
        <v>23476.75</v>
      </c>
      <c r="T35" s="7">
        <v>270.70999999999998</v>
      </c>
      <c r="U35" s="7">
        <f t="shared" si="4"/>
        <v>23683.708812727717</v>
      </c>
      <c r="V35" s="7">
        <f t="shared" si="5"/>
        <v>250.10456102406451</v>
      </c>
      <c r="W35" s="7">
        <f t="shared" si="6"/>
        <v>7179.9199897730396</v>
      </c>
      <c r="X35" s="7"/>
      <c r="Y35" s="7"/>
      <c r="Z35" s="7"/>
      <c r="AA35" s="7"/>
      <c r="AB35" s="7"/>
      <c r="AC35" s="7"/>
      <c r="AD35" s="7"/>
      <c r="AE35" s="7"/>
      <c r="AF35" s="7"/>
      <c r="AG35" s="30" t="s">
        <v>74</v>
      </c>
      <c r="AH35" s="1" t="s">
        <v>75</v>
      </c>
      <c r="AK35" s="1" t="e">
        <f>VLOOKUP(AH35,#REF!,1,0)</f>
        <v>#REF!</v>
      </c>
    </row>
    <row r="36" spans="1:37" x14ac:dyDescent="0.25">
      <c r="A36" s="5">
        <v>6606</v>
      </c>
      <c r="B36" s="5" t="s">
        <v>1119</v>
      </c>
      <c r="C36" s="6" t="s">
        <v>142</v>
      </c>
      <c r="D36" s="7">
        <f t="shared" si="0"/>
        <v>19610.011024206062</v>
      </c>
      <c r="E36" s="8">
        <f t="shared" si="1"/>
        <v>1.3340073283503871E-4</v>
      </c>
      <c r="F36" s="9">
        <v>1.3964313915047836E-4</v>
      </c>
      <c r="G36" s="10">
        <f t="shared" si="7"/>
        <v>-6.2424063154396532E-6</v>
      </c>
      <c r="H36" s="41">
        <f t="shared" si="8"/>
        <v>8.5699999999999998E-2</v>
      </c>
      <c r="I36" s="41">
        <f t="shared" si="9"/>
        <v>1E-3</v>
      </c>
      <c r="J36" s="41">
        <f t="shared" si="10"/>
        <v>8.6699999999999999E-2</v>
      </c>
      <c r="K36" s="7">
        <f t="shared" si="2"/>
        <v>239.27664386104124</v>
      </c>
      <c r="L36" s="29">
        <f t="shared" si="11"/>
        <v>1.6277236969408474E-6</v>
      </c>
      <c r="M36" s="38">
        <f t="shared" si="3"/>
        <v>5944.9434742543881</v>
      </c>
      <c r="N36" s="39">
        <f t="shared" si="12"/>
        <v>4.0441579311173516E-5</v>
      </c>
      <c r="O36" s="7">
        <v>224205.9</v>
      </c>
      <c r="P36" s="7">
        <v>34764.11</v>
      </c>
      <c r="Q36" s="7">
        <v>0</v>
      </c>
      <c r="R36" s="7"/>
      <c r="S36" s="7">
        <v>19438.650000000001</v>
      </c>
      <c r="T36" s="7">
        <v>258.99</v>
      </c>
      <c r="U36" s="7">
        <f t="shared" si="4"/>
        <v>19610.011024206062</v>
      </c>
      <c r="V36" s="7">
        <f t="shared" si="5"/>
        <v>239.27664386104124</v>
      </c>
      <c r="W36" s="7">
        <f t="shared" si="6"/>
        <v>5944.9434742543881</v>
      </c>
      <c r="X36" s="7"/>
      <c r="Y36" s="7"/>
      <c r="Z36" s="7"/>
      <c r="AA36" s="7"/>
      <c r="AB36" s="7"/>
      <c r="AC36" s="7"/>
      <c r="AD36" s="7"/>
      <c r="AE36" s="7"/>
      <c r="AF36" s="7"/>
      <c r="AG36" s="30" t="s">
        <v>76</v>
      </c>
      <c r="AH36" s="1" t="s">
        <v>77</v>
      </c>
      <c r="AK36" s="1" t="e">
        <f>VLOOKUP(AH36,#REF!,1,0)</f>
        <v>#REF!</v>
      </c>
    </row>
    <row r="37" spans="1:37" x14ac:dyDescent="0.25">
      <c r="A37" s="5">
        <v>6550</v>
      </c>
      <c r="B37" s="5" t="s">
        <v>1119</v>
      </c>
      <c r="C37" s="6" t="s">
        <v>144</v>
      </c>
      <c r="D37" s="7">
        <f t="shared" si="0"/>
        <v>198308.72005989283</v>
      </c>
      <c r="E37" s="8">
        <f t="shared" si="1"/>
        <v>1.3490318057911082E-3</v>
      </c>
      <c r="F37" s="9">
        <v>1.3578931758171269E-3</v>
      </c>
      <c r="G37" s="10">
        <f t="shared" si="7"/>
        <v>-8.8613700260187049E-6</v>
      </c>
      <c r="H37" s="41">
        <f t="shared" si="8"/>
        <v>8.5699999999999998E-2</v>
      </c>
      <c r="I37" s="41">
        <f t="shared" si="9"/>
        <v>1E-3</v>
      </c>
      <c r="J37" s="41">
        <f t="shared" si="10"/>
        <v>8.6699999999999999E-2</v>
      </c>
      <c r="K37" s="7">
        <f t="shared" si="2"/>
        <v>2363.109771295306</v>
      </c>
      <c r="L37" s="29">
        <f t="shared" si="11"/>
        <v>1.6075491995966253E-5</v>
      </c>
      <c r="M37" s="38">
        <f t="shared" si="3"/>
        <v>60118.993801306693</v>
      </c>
      <c r="N37" s="39">
        <f t="shared" si="12"/>
        <v>4.0897059264780088E-4</v>
      </c>
      <c r="O37" s="7">
        <v>2267307.14</v>
      </c>
      <c r="P37" s="7">
        <v>290017.44</v>
      </c>
      <c r="Q37" s="7">
        <v>0</v>
      </c>
      <c r="R37" s="7"/>
      <c r="S37" s="7">
        <v>196575.81</v>
      </c>
      <c r="T37" s="7">
        <v>2557.8000000000002</v>
      </c>
      <c r="U37" s="7">
        <f t="shared" si="4"/>
        <v>198308.72005989283</v>
      </c>
      <c r="V37" s="7">
        <f t="shared" si="5"/>
        <v>2363.109771295306</v>
      </c>
      <c r="W37" s="7">
        <f t="shared" si="6"/>
        <v>60118.993801306693</v>
      </c>
      <c r="X37" s="7"/>
      <c r="Y37" s="7"/>
      <c r="Z37" s="7"/>
      <c r="AA37" s="7"/>
      <c r="AB37" s="7"/>
      <c r="AC37" s="7"/>
      <c r="AD37" s="7"/>
      <c r="AE37" s="7"/>
      <c r="AF37" s="7"/>
      <c r="AG37" s="30" t="s">
        <v>78</v>
      </c>
      <c r="AH37" s="1" t="s">
        <v>79</v>
      </c>
      <c r="AK37" s="1" t="e">
        <f>VLOOKUP(AH37,#REF!,1,0)</f>
        <v>#REF!</v>
      </c>
    </row>
    <row r="38" spans="1:37" x14ac:dyDescent="0.25">
      <c r="A38" s="5">
        <v>6551</v>
      </c>
      <c r="B38" s="5" t="s">
        <v>1119</v>
      </c>
      <c r="C38" s="6" t="s">
        <v>146</v>
      </c>
      <c r="D38" s="7">
        <f t="shared" si="0"/>
        <v>990779.54363145935</v>
      </c>
      <c r="E38" s="8">
        <f t="shared" si="1"/>
        <v>6.7399613919264991E-3</v>
      </c>
      <c r="F38" s="9">
        <v>6.6816226641123822E-3</v>
      </c>
      <c r="G38" s="10">
        <f t="shared" si="7"/>
        <v>5.8338727814116927E-5</v>
      </c>
      <c r="H38" s="41">
        <f t="shared" si="8"/>
        <v>8.5699999999999998E-2</v>
      </c>
      <c r="I38" s="41">
        <f t="shared" si="9"/>
        <v>1E-3</v>
      </c>
      <c r="J38" s="41">
        <f t="shared" si="10"/>
        <v>8.6699999999999999E-2</v>
      </c>
      <c r="K38" s="7">
        <f t="shared" si="2"/>
        <v>11552.934909924536</v>
      </c>
      <c r="L38" s="29">
        <f t="shared" si="11"/>
        <v>7.8590979957994761E-5</v>
      </c>
      <c r="M38" s="38">
        <f t="shared" si="3"/>
        <v>300363.33865727927</v>
      </c>
      <c r="N38" s="39">
        <f t="shared" si="12"/>
        <v>2.0432772548776373E-3</v>
      </c>
      <c r="O38" s="7">
        <v>11327809.460000001</v>
      </c>
      <c r="P38" s="7">
        <v>1177283.9099999999</v>
      </c>
      <c r="Q38" s="7">
        <v>0</v>
      </c>
      <c r="R38" s="7"/>
      <c r="S38" s="7">
        <v>982121.67</v>
      </c>
      <c r="T38" s="7">
        <v>12504.75</v>
      </c>
      <c r="U38" s="7">
        <f t="shared" si="4"/>
        <v>990779.54363145935</v>
      </c>
      <c r="V38" s="7">
        <f t="shared" si="5"/>
        <v>11552.934909924536</v>
      </c>
      <c r="W38" s="7">
        <f t="shared" si="6"/>
        <v>300363.33865727927</v>
      </c>
      <c r="X38" s="7"/>
      <c r="Y38" s="7"/>
      <c r="Z38" s="7"/>
      <c r="AA38" s="7"/>
      <c r="AB38" s="7"/>
      <c r="AC38" s="7"/>
      <c r="AD38" s="7"/>
      <c r="AE38" s="7"/>
      <c r="AF38" s="7"/>
      <c r="AG38" s="30" t="s">
        <v>80</v>
      </c>
      <c r="AH38" s="1" t="s">
        <v>81</v>
      </c>
      <c r="AK38" s="1" t="e">
        <f>VLOOKUP(AH38,#REF!,1,0)</f>
        <v>#REF!</v>
      </c>
    </row>
    <row r="39" spans="1:37" x14ac:dyDescent="0.25">
      <c r="A39" s="5">
        <v>6555</v>
      </c>
      <c r="B39" s="5" t="s">
        <v>1119</v>
      </c>
      <c r="C39" s="6" t="s">
        <v>148</v>
      </c>
      <c r="D39" s="7">
        <f t="shared" si="0"/>
        <v>504363.34187393956</v>
      </c>
      <c r="E39" s="8">
        <f t="shared" si="1"/>
        <v>3.4310250686784977E-3</v>
      </c>
      <c r="F39" s="9">
        <v>3.4786004545048453E-3</v>
      </c>
      <c r="G39" s="10">
        <f t="shared" si="7"/>
        <v>-4.7575385826347655E-5</v>
      </c>
      <c r="H39" s="41">
        <f t="shared" si="8"/>
        <v>8.5699999999999998E-2</v>
      </c>
      <c r="I39" s="41">
        <f t="shared" si="9"/>
        <v>1E-3</v>
      </c>
      <c r="J39" s="41">
        <f t="shared" si="10"/>
        <v>8.6699999999999999E-2</v>
      </c>
      <c r="K39" s="7">
        <f t="shared" si="2"/>
        <v>6002.6110917864162</v>
      </c>
      <c r="L39" s="29">
        <f t="shared" si="11"/>
        <v>4.083387396262105E-5</v>
      </c>
      <c r="M39" s="38">
        <f t="shared" si="3"/>
        <v>152902.0842581605</v>
      </c>
      <c r="N39" s="39">
        <f t="shared" si="12"/>
        <v>1.0401447539660042E-3</v>
      </c>
      <c r="O39" s="7">
        <v>5766515.0199999996</v>
      </c>
      <c r="P39" s="7">
        <v>729990.12</v>
      </c>
      <c r="Q39" s="7">
        <v>0</v>
      </c>
      <c r="R39" s="7"/>
      <c r="S39" s="7">
        <v>499955.99</v>
      </c>
      <c r="T39" s="7">
        <v>6497.15</v>
      </c>
      <c r="U39" s="7">
        <f t="shared" si="4"/>
        <v>504363.34187393956</v>
      </c>
      <c r="V39" s="7">
        <f t="shared" si="5"/>
        <v>6002.6110917864162</v>
      </c>
      <c r="W39" s="7">
        <f t="shared" si="6"/>
        <v>152902.0842581605</v>
      </c>
      <c r="X39" s="7"/>
      <c r="Y39" s="7"/>
      <c r="Z39" s="7"/>
      <c r="AA39" s="7"/>
      <c r="AB39" s="7"/>
      <c r="AC39" s="7"/>
      <c r="AD39" s="7"/>
      <c r="AE39" s="7"/>
      <c r="AF39" s="7"/>
      <c r="AG39" s="30" t="s">
        <v>82</v>
      </c>
      <c r="AH39" s="1" t="s">
        <v>83</v>
      </c>
      <c r="AK39" s="1" t="e">
        <f>VLOOKUP(AH39,#REF!,1,0)</f>
        <v>#REF!</v>
      </c>
    </row>
    <row r="40" spans="1:37" x14ac:dyDescent="0.25">
      <c r="A40" s="5">
        <v>6557</v>
      </c>
      <c r="B40" s="5" t="s">
        <v>1119</v>
      </c>
      <c r="C40" s="6" t="s">
        <v>150</v>
      </c>
      <c r="D40" s="7">
        <f t="shared" si="0"/>
        <v>222285.53012208865</v>
      </c>
      <c r="E40" s="8">
        <f t="shared" si="1"/>
        <v>1.5121384980512646E-3</v>
      </c>
      <c r="F40" s="9">
        <v>1.4466867607881423E-3</v>
      </c>
      <c r="G40" s="10">
        <f t="shared" si="7"/>
        <v>6.5451737263122305E-5</v>
      </c>
      <c r="H40" s="41">
        <f t="shared" si="8"/>
        <v>8.5699999999999998E-2</v>
      </c>
      <c r="I40" s="41">
        <f t="shared" si="9"/>
        <v>1E-3</v>
      </c>
      <c r="J40" s="41">
        <f t="shared" si="10"/>
        <v>8.6699999999999999E-2</v>
      </c>
      <c r="K40" s="7">
        <f t="shared" si="2"/>
        <v>2402.818293451171</v>
      </c>
      <c r="L40" s="29">
        <f t="shared" si="11"/>
        <v>1.6345616574114122E-5</v>
      </c>
      <c r="M40" s="38">
        <f t="shared" si="3"/>
        <v>67387.769955320036</v>
      </c>
      <c r="N40" s="39">
        <f t="shared" si="12"/>
        <v>4.5841778900900193E-4</v>
      </c>
      <c r="O40" s="7">
        <v>2541583.92</v>
      </c>
      <c r="P40" s="7">
        <v>58870.239999999998</v>
      </c>
      <c r="Q40" s="7">
        <v>0</v>
      </c>
      <c r="R40" s="7"/>
      <c r="S40" s="7">
        <v>220343.1</v>
      </c>
      <c r="T40" s="7">
        <v>2600.7800000000002</v>
      </c>
      <c r="U40" s="7">
        <f t="shared" si="4"/>
        <v>222285.53012208865</v>
      </c>
      <c r="V40" s="7">
        <f t="shared" si="5"/>
        <v>2402.818293451171</v>
      </c>
      <c r="W40" s="7">
        <f t="shared" si="6"/>
        <v>67387.769955320036</v>
      </c>
      <c r="X40" s="7"/>
      <c r="Y40" s="7"/>
      <c r="Z40" s="7"/>
      <c r="AA40" s="7"/>
      <c r="AB40" s="7"/>
      <c r="AC40" s="7"/>
      <c r="AD40" s="7"/>
      <c r="AE40" s="7"/>
      <c r="AF40" s="7"/>
      <c r="AG40" s="30" t="s">
        <v>84</v>
      </c>
      <c r="AH40" s="1" t="s">
        <v>85</v>
      </c>
      <c r="AK40" s="1" t="e">
        <f>VLOOKUP(AH40,#REF!,1,0)</f>
        <v>#REF!</v>
      </c>
    </row>
    <row r="41" spans="1:37" x14ac:dyDescent="0.25">
      <c r="A41" s="5">
        <v>6559</v>
      </c>
      <c r="B41" s="5" t="s">
        <v>1119</v>
      </c>
      <c r="C41" s="6" t="s">
        <v>152</v>
      </c>
      <c r="D41" s="7">
        <f t="shared" si="0"/>
        <v>155985.78335906129</v>
      </c>
      <c r="E41" s="8">
        <f t="shared" si="1"/>
        <v>1.0611221883690309E-3</v>
      </c>
      <c r="F41" s="9">
        <v>1.0015700690380015E-3</v>
      </c>
      <c r="G41" s="10">
        <f t="shared" si="7"/>
        <v>5.9552119331029475E-5</v>
      </c>
      <c r="H41" s="41">
        <f t="shared" si="8"/>
        <v>8.5699999999999998E-2</v>
      </c>
      <c r="I41" s="41">
        <f t="shared" si="9"/>
        <v>1E-3</v>
      </c>
      <c r="J41" s="41">
        <f t="shared" si="10"/>
        <v>8.6699999999999999E-2</v>
      </c>
      <c r="K41" s="7">
        <f t="shared" si="2"/>
        <v>1781.8021365705399</v>
      </c>
      <c r="L41" s="29">
        <f t="shared" si="11"/>
        <v>1.2121039120893155E-5</v>
      </c>
      <c r="M41" s="38">
        <f t="shared" si="3"/>
        <v>47288.431593039051</v>
      </c>
      <c r="N41" s="39">
        <f t="shared" si="12"/>
        <v>3.2168831630661495E-4</v>
      </c>
      <c r="O41" s="7">
        <v>1783413.03</v>
      </c>
      <c r="P41" s="7">
        <v>144844.01</v>
      </c>
      <c r="Q41" s="7">
        <v>0</v>
      </c>
      <c r="R41" s="7"/>
      <c r="S41" s="7">
        <v>154622.71</v>
      </c>
      <c r="T41" s="7">
        <v>1928.6</v>
      </c>
      <c r="U41" s="7">
        <f t="shared" si="4"/>
        <v>155985.78335906129</v>
      </c>
      <c r="V41" s="7">
        <f t="shared" si="5"/>
        <v>1781.8021365705399</v>
      </c>
      <c r="W41" s="7">
        <f t="shared" si="6"/>
        <v>47288.431593039051</v>
      </c>
      <c r="X41" s="7"/>
      <c r="Y41" s="7"/>
      <c r="Z41" s="7"/>
      <c r="AA41" s="7"/>
      <c r="AB41" s="7"/>
      <c r="AC41" s="7"/>
      <c r="AD41" s="7"/>
      <c r="AE41" s="7"/>
      <c r="AF41" s="7"/>
      <c r="AG41" s="30" t="s">
        <v>86</v>
      </c>
      <c r="AH41" s="1" t="s">
        <v>87</v>
      </c>
      <c r="AK41" s="1" t="e">
        <f>VLOOKUP(AH41,#REF!,1,0)</f>
        <v>#REF!</v>
      </c>
    </row>
    <row r="42" spans="1:37" x14ac:dyDescent="0.25">
      <c r="A42" s="5">
        <v>6560</v>
      </c>
      <c r="B42" s="5" t="s">
        <v>1119</v>
      </c>
      <c r="C42" s="6" t="s">
        <v>154</v>
      </c>
      <c r="D42" s="7">
        <f t="shared" si="0"/>
        <v>57294.716794083448</v>
      </c>
      <c r="E42" s="8">
        <f t="shared" si="1"/>
        <v>3.89757925096127E-4</v>
      </c>
      <c r="F42" s="9">
        <v>3.7271474590774893E-4</v>
      </c>
      <c r="G42" s="10">
        <f t="shared" si="7"/>
        <v>1.7043179188378063E-5</v>
      </c>
      <c r="H42" s="41">
        <f t="shared" si="8"/>
        <v>8.5699999999999998E-2</v>
      </c>
      <c r="I42" s="41">
        <f t="shared" si="9"/>
        <v>1E-3</v>
      </c>
      <c r="J42" s="41">
        <f t="shared" si="10"/>
        <v>8.6699999999999999E-2</v>
      </c>
      <c r="K42" s="7">
        <f t="shared" si="2"/>
        <v>708.59109441330861</v>
      </c>
      <c r="L42" s="29">
        <f t="shared" si="11"/>
        <v>4.8203221894386726E-6</v>
      </c>
      <c r="M42" s="38">
        <f t="shared" si="3"/>
        <v>17369.38609028803</v>
      </c>
      <c r="N42" s="39">
        <f t="shared" si="12"/>
        <v>1.1815846663619922E-4</v>
      </c>
      <c r="O42" s="7">
        <v>655064.06999999995</v>
      </c>
      <c r="P42" s="7">
        <v>111984.46</v>
      </c>
      <c r="Q42" s="7">
        <v>0</v>
      </c>
      <c r="R42" s="7"/>
      <c r="S42" s="7">
        <v>56794.05</v>
      </c>
      <c r="T42" s="7">
        <v>766.97</v>
      </c>
      <c r="U42" s="7">
        <f t="shared" si="4"/>
        <v>57294.716794083448</v>
      </c>
      <c r="V42" s="7">
        <f t="shared" si="5"/>
        <v>708.59109441330861</v>
      </c>
      <c r="W42" s="7">
        <f t="shared" si="6"/>
        <v>17369.38609028803</v>
      </c>
      <c r="X42" s="7"/>
      <c r="Y42" s="7"/>
      <c r="Z42" s="7"/>
      <c r="AA42" s="7"/>
      <c r="AB42" s="7"/>
      <c r="AC42" s="7"/>
      <c r="AD42" s="7"/>
      <c r="AE42" s="7"/>
      <c r="AF42" s="7"/>
      <c r="AG42" s="30" t="s">
        <v>88</v>
      </c>
      <c r="AH42" s="1" t="s">
        <v>89</v>
      </c>
      <c r="AK42" s="1" t="e">
        <f>VLOOKUP(AH42,#REF!,1,0)</f>
        <v>#REF!</v>
      </c>
    </row>
    <row r="43" spans="1:37" x14ac:dyDescent="0.25">
      <c r="A43" s="5">
        <v>6561</v>
      </c>
      <c r="B43" s="5" t="s">
        <v>1119</v>
      </c>
      <c r="C43" s="6" t="s">
        <v>156</v>
      </c>
      <c r="D43" s="7">
        <f t="shared" si="0"/>
        <v>239579.09904183878</v>
      </c>
      <c r="E43" s="8">
        <f t="shared" si="1"/>
        <v>1.6297812043394074E-3</v>
      </c>
      <c r="F43" s="9">
        <v>1.6099680913308648E-3</v>
      </c>
      <c r="G43" s="10">
        <f t="shared" si="7"/>
        <v>1.9813113008542663E-5</v>
      </c>
      <c r="H43" s="41">
        <f t="shared" si="8"/>
        <v>8.5699999999999998E-2</v>
      </c>
      <c r="I43" s="41">
        <f t="shared" si="9"/>
        <v>1E-3</v>
      </c>
      <c r="J43" s="41">
        <f t="shared" si="10"/>
        <v>8.6699999999999999E-2</v>
      </c>
      <c r="K43" s="7">
        <f t="shared" si="2"/>
        <v>2900.4220634174126</v>
      </c>
      <c r="L43" s="29">
        <f t="shared" si="11"/>
        <v>1.9730658402649362E-5</v>
      </c>
      <c r="M43" s="38">
        <f t="shared" si="3"/>
        <v>72630.464085840009</v>
      </c>
      <c r="N43" s="39">
        <f t="shared" si="12"/>
        <v>4.9408218706456779E-4</v>
      </c>
      <c r="O43" s="7">
        <v>2739161.28</v>
      </c>
      <c r="P43" s="7">
        <v>399841.09</v>
      </c>
      <c r="Q43" s="7">
        <v>0</v>
      </c>
      <c r="R43" s="7"/>
      <c r="S43" s="7">
        <v>237485.55</v>
      </c>
      <c r="T43" s="7">
        <v>3139.38</v>
      </c>
      <c r="U43" s="7">
        <f t="shared" si="4"/>
        <v>239579.09904183878</v>
      </c>
      <c r="V43" s="7">
        <f t="shared" si="5"/>
        <v>2900.4220634174126</v>
      </c>
      <c r="W43" s="7">
        <f t="shared" si="6"/>
        <v>72630.464085840009</v>
      </c>
      <c r="X43" s="7"/>
      <c r="Y43" s="7"/>
      <c r="Z43" s="7"/>
      <c r="AA43" s="7"/>
      <c r="AB43" s="7"/>
      <c r="AC43" s="7"/>
      <c r="AD43" s="7"/>
      <c r="AE43" s="7"/>
      <c r="AF43" s="7"/>
      <c r="AG43" s="30" t="s">
        <v>90</v>
      </c>
      <c r="AH43" s="1" t="s">
        <v>91</v>
      </c>
      <c r="AK43" s="1" t="e">
        <f>VLOOKUP(AH43,#REF!,1,0)</f>
        <v>#REF!</v>
      </c>
    </row>
    <row r="44" spans="1:37" x14ac:dyDescent="0.25">
      <c r="A44" s="5">
        <v>6570</v>
      </c>
      <c r="B44" s="5" t="s">
        <v>1119</v>
      </c>
      <c r="C44" s="6" t="s">
        <v>158</v>
      </c>
      <c r="D44" s="7">
        <f t="shared" si="0"/>
        <v>39014.506158890406</v>
      </c>
      <c r="E44" s="8">
        <f t="shared" si="1"/>
        <v>2.6540340575886162E-4</v>
      </c>
      <c r="F44" s="9">
        <v>2.4057911382529762E-4</v>
      </c>
      <c r="G44" s="10">
        <f t="shared" si="7"/>
        <v>2.4824291933563998E-5</v>
      </c>
      <c r="H44" s="41">
        <f t="shared" si="8"/>
        <v>8.5699999999999998E-2</v>
      </c>
      <c r="I44" s="41">
        <f t="shared" si="9"/>
        <v>1E-3</v>
      </c>
      <c r="J44" s="41">
        <f t="shared" si="10"/>
        <v>8.6699999999999999E-2</v>
      </c>
      <c r="K44" s="7">
        <f t="shared" si="2"/>
        <v>412.18148149413082</v>
      </c>
      <c r="L44" s="29">
        <f t="shared" si="11"/>
        <v>2.8039408863399734E-6</v>
      </c>
      <c r="M44" s="38">
        <f t="shared" si="3"/>
        <v>11827.583039308542</v>
      </c>
      <c r="N44" s="39">
        <f t="shared" si="12"/>
        <v>8.0459324737932599E-5</v>
      </c>
      <c r="O44" s="7">
        <v>446062.08000000002</v>
      </c>
      <c r="P44" s="7">
        <v>0</v>
      </c>
      <c r="Q44" s="7">
        <v>0</v>
      </c>
      <c r="R44" s="7"/>
      <c r="S44" s="7">
        <v>38673.58</v>
      </c>
      <c r="T44" s="7">
        <v>446.14</v>
      </c>
      <c r="U44" s="7">
        <f t="shared" si="4"/>
        <v>39014.506158890406</v>
      </c>
      <c r="V44" s="7">
        <f t="shared" si="5"/>
        <v>412.18148149413082</v>
      </c>
      <c r="W44" s="7">
        <f t="shared" si="6"/>
        <v>11827.583039308542</v>
      </c>
      <c r="X44" s="7"/>
      <c r="Y44" s="7"/>
      <c r="Z44" s="7"/>
      <c r="AA44" s="7"/>
      <c r="AB44" s="7"/>
      <c r="AC44" s="7"/>
      <c r="AD44" s="7"/>
      <c r="AE44" s="7"/>
      <c r="AF44" s="7"/>
      <c r="AG44" s="30" t="s">
        <v>92</v>
      </c>
      <c r="AH44" s="1" t="s">
        <v>93</v>
      </c>
      <c r="AK44" s="1" t="e">
        <f>VLOOKUP(AH44,#REF!,1,0)</f>
        <v>#REF!</v>
      </c>
    </row>
    <row r="45" spans="1:37" x14ac:dyDescent="0.25">
      <c r="A45" s="5">
        <v>6571</v>
      </c>
      <c r="B45" s="5" t="s">
        <v>1119</v>
      </c>
      <c r="C45" s="6" t="s">
        <v>160</v>
      </c>
      <c r="D45" s="7">
        <f t="shared" si="0"/>
        <v>208490.14993600865</v>
      </c>
      <c r="E45" s="8">
        <f t="shared" si="1"/>
        <v>1.4182928686791337E-3</v>
      </c>
      <c r="F45" s="9">
        <v>1.4961666204820361E-3</v>
      </c>
      <c r="G45" s="10">
        <f t="shared" si="7"/>
        <v>-7.7873751802902489E-5</v>
      </c>
      <c r="H45" s="41">
        <f t="shared" si="8"/>
        <v>8.5699999999999998E-2</v>
      </c>
      <c r="I45" s="41">
        <f t="shared" si="9"/>
        <v>1E-3</v>
      </c>
      <c r="J45" s="41">
        <f t="shared" si="10"/>
        <v>8.6699999999999999E-2</v>
      </c>
      <c r="K45" s="7">
        <f t="shared" si="2"/>
        <v>2339.8925734875606</v>
      </c>
      <c r="L45" s="29">
        <f t="shared" si="11"/>
        <v>1.5917552706788588E-5</v>
      </c>
      <c r="M45" s="38">
        <f t="shared" si="3"/>
        <v>63205.58182136844</v>
      </c>
      <c r="N45" s="39">
        <f t="shared" si="12"/>
        <v>4.2996767945860539E-4</v>
      </c>
      <c r="O45" s="7">
        <v>2385187.86</v>
      </c>
      <c r="P45" s="7">
        <v>153615.65</v>
      </c>
      <c r="Q45" s="7">
        <v>0</v>
      </c>
      <c r="R45" s="7"/>
      <c r="S45" s="7">
        <v>206668.27</v>
      </c>
      <c r="T45" s="7">
        <v>2532.67</v>
      </c>
      <c r="U45" s="7">
        <f t="shared" si="4"/>
        <v>208490.14993600865</v>
      </c>
      <c r="V45" s="7">
        <f t="shared" si="5"/>
        <v>2339.8925734875606</v>
      </c>
      <c r="W45" s="7">
        <f t="shared" si="6"/>
        <v>63205.58182136844</v>
      </c>
      <c r="X45" s="7"/>
      <c r="Y45" s="7"/>
      <c r="Z45" s="7"/>
      <c r="AA45" s="7"/>
      <c r="AB45" s="7"/>
      <c r="AC45" s="7"/>
      <c r="AD45" s="7"/>
      <c r="AE45" s="7"/>
      <c r="AF45" s="7"/>
      <c r="AG45" s="30" t="s">
        <v>94</v>
      </c>
      <c r="AH45" s="11" t="s">
        <v>95</v>
      </c>
      <c r="AK45" s="1" t="e">
        <f>VLOOKUP(AH45,#REF!,1,0)</f>
        <v>#REF!</v>
      </c>
    </row>
    <row r="46" spans="1:37" x14ac:dyDescent="0.25">
      <c r="A46" s="5">
        <v>6572</v>
      </c>
      <c r="B46" s="5" t="s">
        <v>1119</v>
      </c>
      <c r="C46" s="6" t="s">
        <v>162</v>
      </c>
      <c r="D46" s="7">
        <f t="shared" si="0"/>
        <v>1663878.0990730464</v>
      </c>
      <c r="E46" s="8">
        <f t="shared" si="1"/>
        <v>1.1318839009857312E-2</v>
      </c>
      <c r="F46" s="9">
        <v>1.0767294090258414E-2</v>
      </c>
      <c r="G46" s="10">
        <f t="shared" si="7"/>
        <v>5.5154491959889806E-4</v>
      </c>
      <c r="H46" s="41">
        <f t="shared" si="8"/>
        <v>8.5699999999999998E-2</v>
      </c>
      <c r="I46" s="41">
        <f t="shared" si="9"/>
        <v>1E-3</v>
      </c>
      <c r="J46" s="41">
        <f t="shared" si="10"/>
        <v>8.6699999999999999E-2</v>
      </c>
      <c r="K46" s="7">
        <f t="shared" si="2"/>
        <v>20133.532647901815</v>
      </c>
      <c r="L46" s="29">
        <f t="shared" si="11"/>
        <v>1.3696208566496809E-4</v>
      </c>
      <c r="M46" s="38">
        <f t="shared" si="3"/>
        <v>504418.95391232095</v>
      </c>
      <c r="N46" s="39">
        <f t="shared" si="12"/>
        <v>3.4314033798719676E-3</v>
      </c>
      <c r="O46" s="7">
        <v>19023450.600000001</v>
      </c>
      <c r="P46" s="7">
        <v>2767271.51</v>
      </c>
      <c r="Q46" s="7">
        <v>0</v>
      </c>
      <c r="R46" s="7"/>
      <c r="S46" s="7">
        <v>1649338.39</v>
      </c>
      <c r="T46" s="7">
        <v>21792.28</v>
      </c>
      <c r="U46" s="7">
        <f t="shared" si="4"/>
        <v>1663878.0990730464</v>
      </c>
      <c r="V46" s="7">
        <f t="shared" si="5"/>
        <v>20133.532647901815</v>
      </c>
      <c r="W46" s="7">
        <f t="shared" si="6"/>
        <v>504418.95391232095</v>
      </c>
      <c r="X46" s="7"/>
      <c r="Y46" s="7"/>
      <c r="Z46" s="7"/>
      <c r="AA46" s="7"/>
      <c r="AB46" s="7"/>
      <c r="AC46" s="7"/>
      <c r="AD46" s="7"/>
      <c r="AE46" s="7"/>
      <c r="AF46" s="7"/>
      <c r="AG46" s="30" t="s">
        <v>96</v>
      </c>
      <c r="AH46" s="11" t="s">
        <v>97</v>
      </c>
      <c r="AK46" s="1" t="e">
        <f>VLOOKUP(AH46,#REF!,1,0)</f>
        <v>#REF!</v>
      </c>
    </row>
    <row r="47" spans="1:37" x14ac:dyDescent="0.25">
      <c r="A47" s="5">
        <v>6576</v>
      </c>
      <c r="B47" s="5" t="s">
        <v>1119</v>
      </c>
      <c r="C47" s="6" t="s">
        <v>164</v>
      </c>
      <c r="D47" s="7">
        <f t="shared" si="0"/>
        <v>20844.074824196839</v>
      </c>
      <c r="E47" s="8">
        <f t="shared" si="1"/>
        <v>1.4179568045035384E-4</v>
      </c>
      <c r="F47" s="9">
        <v>1.5646411611583761E-4</v>
      </c>
      <c r="G47" s="10">
        <f t="shared" si="7"/>
        <v>-1.4668435665483767E-5</v>
      </c>
      <c r="H47" s="41">
        <f t="shared" si="8"/>
        <v>8.5699999999999998E-2</v>
      </c>
      <c r="I47" s="41">
        <f t="shared" si="9"/>
        <v>1E-3</v>
      </c>
      <c r="J47" s="41">
        <f t="shared" si="10"/>
        <v>8.6699999999999999E-2</v>
      </c>
      <c r="K47" s="7">
        <f t="shared" si="2"/>
        <v>220.05986254782582</v>
      </c>
      <c r="L47" s="29">
        <f t="shared" si="11"/>
        <v>1.4969979820623979E-6</v>
      </c>
      <c r="M47" s="38">
        <f t="shared" si="3"/>
        <v>6319.060527300041</v>
      </c>
      <c r="N47" s="39">
        <f t="shared" si="12"/>
        <v>4.2986579871385885E-5</v>
      </c>
      <c r="O47" s="7">
        <v>238316.08</v>
      </c>
      <c r="P47" s="7">
        <v>0</v>
      </c>
      <c r="Q47" s="7">
        <v>0</v>
      </c>
      <c r="R47" s="7"/>
      <c r="S47" s="7">
        <v>20661.93</v>
      </c>
      <c r="T47" s="7">
        <v>238.19</v>
      </c>
      <c r="U47" s="7">
        <f t="shared" si="4"/>
        <v>20844.074824196839</v>
      </c>
      <c r="V47" s="7">
        <f t="shared" si="5"/>
        <v>220.05986254782582</v>
      </c>
      <c r="W47" s="7">
        <f t="shared" si="6"/>
        <v>6319.060527300041</v>
      </c>
      <c r="X47" s="7"/>
      <c r="Y47" s="7"/>
      <c r="Z47" s="7"/>
      <c r="AA47" s="7"/>
      <c r="AB47" s="7"/>
      <c r="AC47" s="7"/>
      <c r="AD47" s="7"/>
      <c r="AE47" s="7"/>
      <c r="AF47" s="7"/>
      <c r="AG47" s="30" t="s">
        <v>98</v>
      </c>
      <c r="AH47" s="11" t="s">
        <v>99</v>
      </c>
      <c r="AK47" s="1" t="e">
        <f>VLOOKUP(AH47,#REF!,1,0)</f>
        <v>#REF!</v>
      </c>
    </row>
    <row r="48" spans="1:37" x14ac:dyDescent="0.25">
      <c r="A48" s="5">
        <v>6577</v>
      </c>
      <c r="B48" s="5" t="s">
        <v>1119</v>
      </c>
      <c r="C48" s="6" t="s">
        <v>166</v>
      </c>
      <c r="D48" s="7">
        <f t="shared" si="0"/>
        <v>29913.961540329787</v>
      </c>
      <c r="E48" s="8">
        <f t="shared" si="1"/>
        <v>2.0349526507421834E-4</v>
      </c>
      <c r="F48" s="9">
        <v>2.3007331384604178E-4</v>
      </c>
      <c r="G48" s="10">
        <f t="shared" si="7"/>
        <v>-2.6578048771823442E-5</v>
      </c>
      <c r="H48" s="41">
        <f t="shared" si="8"/>
        <v>8.5699999999999998E-2</v>
      </c>
      <c r="I48" s="41">
        <f t="shared" si="9"/>
        <v>1E-3</v>
      </c>
      <c r="J48" s="41">
        <f t="shared" si="10"/>
        <v>8.6699999999999999E-2</v>
      </c>
      <c r="K48" s="7">
        <f t="shared" si="2"/>
        <v>352.23066709920062</v>
      </c>
      <c r="L48" s="29">
        <f t="shared" si="11"/>
        <v>2.396114365260041E-6</v>
      </c>
      <c r="M48" s="38">
        <f t="shared" si="3"/>
        <v>9068.6746799256471</v>
      </c>
      <c r="N48" s="39">
        <f t="shared" si="12"/>
        <v>6.1691339523029174E-5</v>
      </c>
      <c r="O48" s="7">
        <v>342012.32</v>
      </c>
      <c r="P48" s="7">
        <v>39378</v>
      </c>
      <c r="Q48" s="7">
        <v>0</v>
      </c>
      <c r="R48" s="7"/>
      <c r="S48" s="7">
        <v>29652.560000000001</v>
      </c>
      <c r="T48" s="7">
        <v>381.25</v>
      </c>
      <c r="U48" s="7">
        <f t="shared" si="4"/>
        <v>29913.961540329787</v>
      </c>
      <c r="V48" s="7">
        <f t="shared" si="5"/>
        <v>352.23066709920062</v>
      </c>
      <c r="W48" s="7">
        <f t="shared" si="6"/>
        <v>9068.6746799256471</v>
      </c>
      <c r="X48" s="7"/>
      <c r="Y48" s="7"/>
      <c r="Z48" s="7"/>
      <c r="AA48" s="7"/>
      <c r="AB48" s="7"/>
      <c r="AC48" s="7"/>
      <c r="AD48" s="7"/>
      <c r="AE48" s="7"/>
      <c r="AF48" s="7"/>
      <c r="AG48" s="30" t="s">
        <v>100</v>
      </c>
      <c r="AH48" s="11" t="s">
        <v>101</v>
      </c>
      <c r="AK48" s="1" t="e">
        <f>VLOOKUP(AH48,#REF!,1,0)</f>
        <v>#REF!</v>
      </c>
    </row>
    <row r="49" spans="1:37" x14ac:dyDescent="0.25">
      <c r="A49" s="5">
        <v>6578</v>
      </c>
      <c r="B49" s="5" t="s">
        <v>1119</v>
      </c>
      <c r="C49" s="6" t="s">
        <v>168</v>
      </c>
      <c r="D49" s="7">
        <f t="shared" si="0"/>
        <v>108047.97137323636</v>
      </c>
      <c r="E49" s="8">
        <f t="shared" si="1"/>
        <v>7.3501634163984717E-4</v>
      </c>
      <c r="F49" s="9">
        <v>7.6475768576747874E-4</v>
      </c>
      <c r="G49" s="10">
        <f t="shared" si="7"/>
        <v>-2.9741344127631568E-5</v>
      </c>
      <c r="H49" s="41">
        <f t="shared" si="8"/>
        <v>8.5699999999999998E-2</v>
      </c>
      <c r="I49" s="41">
        <f t="shared" si="9"/>
        <v>1E-3</v>
      </c>
      <c r="J49" s="41">
        <f t="shared" si="10"/>
        <v>8.6699999999999999E-2</v>
      </c>
      <c r="K49" s="7">
        <f t="shared" si="2"/>
        <v>1189.0013884065238</v>
      </c>
      <c r="L49" s="29">
        <f t="shared" si="11"/>
        <v>8.0884022124985241E-6</v>
      </c>
      <c r="M49" s="38">
        <f t="shared" si="3"/>
        <v>32755.671658157695</v>
      </c>
      <c r="N49" s="39">
        <f t="shared" si="12"/>
        <v>2.2282652459034271E-4</v>
      </c>
      <c r="O49" s="7">
        <v>1235340.83</v>
      </c>
      <c r="P49" s="7">
        <v>51428.61</v>
      </c>
      <c r="Q49" s="7">
        <v>0</v>
      </c>
      <c r="R49" s="7"/>
      <c r="S49" s="7">
        <v>107103.8</v>
      </c>
      <c r="T49" s="7">
        <v>1286.96</v>
      </c>
      <c r="U49" s="7">
        <f t="shared" si="4"/>
        <v>108047.97137323636</v>
      </c>
      <c r="V49" s="7">
        <f t="shared" si="5"/>
        <v>1189.0013884065238</v>
      </c>
      <c r="W49" s="7">
        <f t="shared" si="6"/>
        <v>32755.671658157695</v>
      </c>
      <c r="X49" s="7"/>
      <c r="Y49" s="7"/>
      <c r="Z49" s="7"/>
      <c r="AA49" s="7"/>
      <c r="AB49" s="7"/>
      <c r="AC49" s="7"/>
      <c r="AD49" s="7"/>
      <c r="AE49" s="7"/>
      <c r="AF49" s="7"/>
      <c r="AG49" s="30" t="s">
        <v>102</v>
      </c>
      <c r="AH49" s="11" t="s">
        <v>103</v>
      </c>
      <c r="AK49" s="1" t="e">
        <f>VLOOKUP(AH49,#REF!,1,0)</f>
        <v>#REF!</v>
      </c>
    </row>
    <row r="50" spans="1:37" x14ac:dyDescent="0.25">
      <c r="A50" s="5">
        <v>6579</v>
      </c>
      <c r="B50" s="5" t="s">
        <v>1119</v>
      </c>
      <c r="C50" s="6" t="s">
        <v>170</v>
      </c>
      <c r="D50" s="7">
        <f t="shared" si="0"/>
        <v>17754.264684858535</v>
      </c>
      <c r="E50" s="8">
        <f t="shared" si="1"/>
        <v>1.2077667457625844E-4</v>
      </c>
      <c r="F50" s="9">
        <v>1.1510186026439297E-4</v>
      </c>
      <c r="G50" s="10">
        <f t="shared" si="7"/>
        <v>5.6748143118654697E-6</v>
      </c>
      <c r="H50" s="41">
        <f t="shared" si="8"/>
        <v>8.5699999999999998E-2</v>
      </c>
      <c r="I50" s="41">
        <f t="shared" si="9"/>
        <v>1E-3</v>
      </c>
      <c r="J50" s="41">
        <f t="shared" si="10"/>
        <v>8.6699999999999999E-2</v>
      </c>
      <c r="K50" s="7">
        <f t="shared" si="2"/>
        <v>361.26624985127972</v>
      </c>
      <c r="L50" s="29">
        <f t="shared" si="11"/>
        <v>2.4575805908134655E-6</v>
      </c>
      <c r="M50" s="38">
        <f t="shared" si="3"/>
        <v>5382.3580133712921</v>
      </c>
      <c r="N50" s="39">
        <f t="shared" si="12"/>
        <v>3.6614487492025418E-5</v>
      </c>
      <c r="O50" s="7">
        <v>202988.47</v>
      </c>
      <c r="P50" s="7">
        <v>188106.83</v>
      </c>
      <c r="Q50" s="7">
        <v>0</v>
      </c>
      <c r="R50" s="7"/>
      <c r="S50" s="7">
        <v>17599.12</v>
      </c>
      <c r="T50" s="7">
        <v>391.03</v>
      </c>
      <c r="U50" s="7">
        <f t="shared" si="4"/>
        <v>17754.264684858535</v>
      </c>
      <c r="V50" s="7">
        <f t="shared" si="5"/>
        <v>361.26624985127972</v>
      </c>
      <c r="W50" s="7">
        <f t="shared" si="6"/>
        <v>5382.3580133712921</v>
      </c>
      <c r="X50" s="7"/>
      <c r="Y50" s="7"/>
      <c r="Z50" s="7"/>
      <c r="AA50" s="7"/>
      <c r="AB50" s="7"/>
      <c r="AC50" s="7"/>
      <c r="AD50" s="7"/>
      <c r="AE50" s="7"/>
      <c r="AF50" s="7"/>
      <c r="AG50" s="30" t="s">
        <v>104</v>
      </c>
      <c r="AH50" s="11" t="s">
        <v>105</v>
      </c>
      <c r="AK50" s="1" t="e">
        <f>VLOOKUP(AH50,#REF!,1,0)</f>
        <v>#REF!</v>
      </c>
    </row>
    <row r="51" spans="1:37" x14ac:dyDescent="0.25">
      <c r="A51" s="5">
        <v>6603</v>
      </c>
      <c r="B51" s="5" t="s">
        <v>1119</v>
      </c>
      <c r="C51" s="6" t="s">
        <v>172</v>
      </c>
      <c r="D51" s="7">
        <f t="shared" si="0"/>
        <v>57714.55553226453</v>
      </c>
      <c r="E51" s="8">
        <f t="shared" si="1"/>
        <v>3.9261395588962124E-4</v>
      </c>
      <c r="F51" s="9">
        <v>3.5557107605011109E-4</v>
      </c>
      <c r="G51" s="10">
        <f t="shared" si="7"/>
        <v>3.7042879839510156E-5</v>
      </c>
      <c r="H51" s="41">
        <f t="shared" si="8"/>
        <v>8.5699999999999998E-2</v>
      </c>
      <c r="I51" s="41">
        <f t="shared" si="9"/>
        <v>1E-3</v>
      </c>
      <c r="J51" s="41">
        <f t="shared" si="10"/>
        <v>8.6699999999999999E-2</v>
      </c>
      <c r="K51" s="7">
        <f t="shared" si="2"/>
        <v>846.59160521883666</v>
      </c>
      <c r="L51" s="29">
        <f t="shared" si="11"/>
        <v>5.7590962294095373E-6</v>
      </c>
      <c r="M51" s="38">
        <f t="shared" si="3"/>
        <v>17496.663814084714</v>
      </c>
      <c r="N51" s="39">
        <f t="shared" si="12"/>
        <v>1.1902429693109782E-4</v>
      </c>
      <c r="O51" s="7">
        <v>659863.68999999994</v>
      </c>
      <c r="P51" s="7">
        <v>256362.66</v>
      </c>
      <c r="Q51" s="7">
        <v>0</v>
      </c>
      <c r="R51" s="7"/>
      <c r="S51" s="7">
        <v>57210.22</v>
      </c>
      <c r="T51" s="7">
        <v>916.34</v>
      </c>
      <c r="U51" s="7">
        <f t="shared" si="4"/>
        <v>57714.55553226453</v>
      </c>
      <c r="V51" s="7">
        <f t="shared" si="5"/>
        <v>846.59160521883666</v>
      </c>
      <c r="W51" s="7">
        <f t="shared" si="6"/>
        <v>17496.663814084714</v>
      </c>
      <c r="X51" s="7"/>
      <c r="Y51" s="7"/>
      <c r="Z51" s="7"/>
      <c r="AA51" s="7"/>
      <c r="AB51" s="7"/>
      <c r="AC51" s="7"/>
      <c r="AD51" s="7"/>
      <c r="AE51" s="7"/>
      <c r="AF51" s="7"/>
      <c r="AG51" s="30" t="s">
        <v>106</v>
      </c>
      <c r="AH51" s="11" t="s">
        <v>107</v>
      </c>
      <c r="AK51" s="1" t="e">
        <f>VLOOKUP(AH51,#REF!,1,0)</f>
        <v>#REF!</v>
      </c>
    </row>
    <row r="52" spans="1:37" x14ac:dyDescent="0.25">
      <c r="A52" s="5">
        <v>6581</v>
      </c>
      <c r="B52" s="5" t="s">
        <v>1119</v>
      </c>
      <c r="C52" s="6" t="s">
        <v>174</v>
      </c>
      <c r="D52" s="7">
        <f t="shared" si="0"/>
        <v>42380.550152876443</v>
      </c>
      <c r="E52" s="8">
        <f t="shared" si="1"/>
        <v>2.8830154360276412E-4</v>
      </c>
      <c r="F52" s="9">
        <v>3.0688850753911231E-4</v>
      </c>
      <c r="G52" s="10">
        <f t="shared" si="7"/>
        <v>-1.8586963936348183E-5</v>
      </c>
      <c r="H52" s="41">
        <f t="shared" si="8"/>
        <v>8.5699999999999998E-2</v>
      </c>
      <c r="I52" s="41">
        <f t="shared" si="9"/>
        <v>1E-3</v>
      </c>
      <c r="J52" s="41">
        <f t="shared" si="10"/>
        <v>8.6699999999999999E-2</v>
      </c>
      <c r="K52" s="7">
        <f t="shared" si="2"/>
        <v>520.84868428549601</v>
      </c>
      <c r="L52" s="29">
        <f t="shared" si="11"/>
        <v>3.5431696644170514E-6</v>
      </c>
      <c r="M52" s="38">
        <f t="shared" si="3"/>
        <v>12848.028221690107</v>
      </c>
      <c r="N52" s="39">
        <f t="shared" si="12"/>
        <v>8.7401092133149904E-5</v>
      </c>
      <c r="O52" s="7">
        <v>484547.55</v>
      </c>
      <c r="P52" s="7">
        <v>78991.839999999997</v>
      </c>
      <c r="Q52" s="7">
        <v>0</v>
      </c>
      <c r="R52" s="7"/>
      <c r="S52" s="7">
        <v>42010.21</v>
      </c>
      <c r="T52" s="7">
        <v>563.76</v>
      </c>
      <c r="U52" s="7">
        <f t="shared" si="4"/>
        <v>42380.550152876443</v>
      </c>
      <c r="V52" s="7">
        <f t="shared" si="5"/>
        <v>520.84868428549601</v>
      </c>
      <c r="W52" s="7">
        <f t="shared" si="6"/>
        <v>12848.028221690107</v>
      </c>
      <c r="X52" s="7"/>
      <c r="Y52" s="7"/>
      <c r="Z52" s="7"/>
      <c r="AA52" s="7"/>
      <c r="AB52" s="7"/>
      <c r="AC52" s="7"/>
      <c r="AD52" s="7"/>
      <c r="AE52" s="7"/>
      <c r="AF52" s="7"/>
      <c r="AG52" s="30" t="s">
        <v>108</v>
      </c>
      <c r="AH52" s="1" t="s">
        <v>109</v>
      </c>
      <c r="AK52" s="1" t="e">
        <f>VLOOKUP(AH52,#REF!,1,0)</f>
        <v>#REF!</v>
      </c>
    </row>
    <row r="53" spans="1:37" x14ac:dyDescent="0.25">
      <c r="A53" s="5">
        <v>6582</v>
      </c>
      <c r="B53" s="5" t="s">
        <v>1119</v>
      </c>
      <c r="C53" s="6" t="s">
        <v>176</v>
      </c>
      <c r="D53" s="7">
        <f t="shared" si="0"/>
        <v>33268.030894571952</v>
      </c>
      <c r="E53" s="8">
        <f t="shared" si="1"/>
        <v>2.263119432129072E-4</v>
      </c>
      <c r="F53" s="9">
        <v>2.2091627539243524E-4</v>
      </c>
      <c r="G53" s="10">
        <f t="shared" si="7"/>
        <v>5.3956678204719621E-6</v>
      </c>
      <c r="H53" s="41">
        <f t="shared" si="8"/>
        <v>8.5699999999999998E-2</v>
      </c>
      <c r="I53" s="41">
        <f t="shared" si="9"/>
        <v>1E-3</v>
      </c>
      <c r="J53" s="41">
        <f t="shared" si="10"/>
        <v>8.6699999999999999E-2</v>
      </c>
      <c r="K53" s="7">
        <f t="shared" si="2"/>
        <v>351.38993291674745</v>
      </c>
      <c r="L53" s="29">
        <f t="shared" si="11"/>
        <v>2.3903951152341091E-6</v>
      </c>
      <c r="M53" s="38">
        <f t="shared" si="3"/>
        <v>10085.489647295399</v>
      </c>
      <c r="N53" s="39">
        <f t="shared" si="12"/>
        <v>6.8608411708114938E-5</v>
      </c>
      <c r="O53" s="7">
        <v>380362.11</v>
      </c>
      <c r="P53" s="7">
        <v>0</v>
      </c>
      <c r="Q53" s="7">
        <v>0</v>
      </c>
      <c r="R53" s="7"/>
      <c r="S53" s="7">
        <v>32977.32</v>
      </c>
      <c r="T53" s="7">
        <v>380.34</v>
      </c>
      <c r="U53" s="7">
        <f t="shared" si="4"/>
        <v>33268.030894571952</v>
      </c>
      <c r="V53" s="7">
        <f t="shared" si="5"/>
        <v>351.38993291674745</v>
      </c>
      <c r="W53" s="7">
        <f t="shared" si="6"/>
        <v>10085.489647295399</v>
      </c>
      <c r="X53" s="7"/>
      <c r="Y53" s="7"/>
      <c r="Z53" s="7"/>
      <c r="AA53" s="7"/>
      <c r="AB53" s="7"/>
      <c r="AC53" s="7"/>
      <c r="AD53" s="7"/>
      <c r="AE53" s="7"/>
      <c r="AF53" s="7"/>
      <c r="AG53" s="30" t="s">
        <v>110</v>
      </c>
      <c r="AH53" s="11" t="s">
        <v>111</v>
      </c>
      <c r="AK53" s="1" t="e">
        <f>VLOOKUP(AH53,#REF!,1,0)</f>
        <v>#REF!</v>
      </c>
    </row>
    <row r="54" spans="1:37" x14ac:dyDescent="0.25">
      <c r="A54" s="5">
        <v>6599</v>
      </c>
      <c r="B54" s="5" t="s">
        <v>1119</v>
      </c>
      <c r="C54" s="6" t="s">
        <v>178</v>
      </c>
      <c r="D54" s="7">
        <f t="shared" si="0"/>
        <v>21413.460369086642</v>
      </c>
      <c r="E54" s="8">
        <f t="shared" si="1"/>
        <v>1.4566903110070376E-4</v>
      </c>
      <c r="F54" s="9">
        <v>1.4703141321031305E-4</v>
      </c>
      <c r="G54" s="10">
        <f t="shared" si="7"/>
        <v>-1.3623821096092853E-6</v>
      </c>
      <c r="H54" s="41">
        <f t="shared" si="8"/>
        <v>8.5699999999999998E-2</v>
      </c>
      <c r="I54" s="41">
        <f t="shared" si="9"/>
        <v>1E-3</v>
      </c>
      <c r="J54" s="41">
        <f t="shared" si="10"/>
        <v>8.6699999999999999E-2</v>
      </c>
      <c r="K54" s="7">
        <f t="shared" si="2"/>
        <v>231.58069249858525</v>
      </c>
      <c r="L54" s="29">
        <f t="shared" si="11"/>
        <v>1.5753705620880837E-6</v>
      </c>
      <c r="M54" s="38">
        <f t="shared" si="3"/>
        <v>6491.6746515475552</v>
      </c>
      <c r="N54" s="39">
        <f t="shared" si="12"/>
        <v>4.4160819429123667E-5</v>
      </c>
      <c r="O54" s="7">
        <v>244824.01</v>
      </c>
      <c r="P54" s="7">
        <v>5820</v>
      </c>
      <c r="Q54" s="7">
        <v>0</v>
      </c>
      <c r="R54" s="7"/>
      <c r="S54" s="7">
        <v>21226.34</v>
      </c>
      <c r="T54" s="7">
        <v>250.66</v>
      </c>
      <c r="U54" s="7">
        <f t="shared" si="4"/>
        <v>21413.460369086642</v>
      </c>
      <c r="V54" s="7">
        <f t="shared" si="5"/>
        <v>231.58069249858525</v>
      </c>
      <c r="W54" s="7">
        <f t="shared" si="6"/>
        <v>6491.6746515475552</v>
      </c>
      <c r="X54" s="7"/>
      <c r="Y54" s="7"/>
      <c r="Z54" s="7"/>
      <c r="AA54" s="7"/>
      <c r="AB54" s="7"/>
      <c r="AC54" s="7"/>
      <c r="AD54" s="7"/>
      <c r="AE54" s="7"/>
      <c r="AF54" s="7"/>
      <c r="AG54" s="30" t="s">
        <v>112</v>
      </c>
      <c r="AH54" s="1" t="s">
        <v>113</v>
      </c>
      <c r="AK54" s="1" t="e">
        <f>VLOOKUP(AH54,#REF!,1,0)</f>
        <v>#REF!</v>
      </c>
    </row>
    <row r="55" spans="1:37" x14ac:dyDescent="0.25">
      <c r="A55" s="5">
        <v>6585</v>
      </c>
      <c r="B55" s="5" t="s">
        <v>1119</v>
      </c>
      <c r="C55" s="6" t="s">
        <v>180</v>
      </c>
      <c r="D55" s="7">
        <f t="shared" si="0"/>
        <v>52944.018451149503</v>
      </c>
      <c r="E55" s="8">
        <f t="shared" si="1"/>
        <v>3.601614936318528E-4</v>
      </c>
      <c r="F55" s="9">
        <v>3.8469200567434685E-4</v>
      </c>
      <c r="G55" s="10">
        <f t="shared" si="7"/>
        <v>-2.4530512042494055E-5</v>
      </c>
      <c r="H55" s="41">
        <f t="shared" si="8"/>
        <v>8.5699999999999998E-2</v>
      </c>
      <c r="I55" s="41">
        <f t="shared" si="9"/>
        <v>1E-3</v>
      </c>
      <c r="J55" s="41">
        <f t="shared" si="10"/>
        <v>8.6699999999999999E-2</v>
      </c>
      <c r="K55" s="7">
        <f t="shared" si="2"/>
        <v>801.46912448145974</v>
      </c>
      <c r="L55" s="29">
        <f t="shared" si="11"/>
        <v>5.4521421950507167E-6</v>
      </c>
      <c r="M55" s="38">
        <f t="shared" si="3"/>
        <v>16050.434474689857</v>
      </c>
      <c r="N55" s="39">
        <f t="shared" si="12"/>
        <v>1.0918605392936455E-4</v>
      </c>
      <c r="O55" s="7">
        <v>605327</v>
      </c>
      <c r="P55" s="7">
        <v>262304.31</v>
      </c>
      <c r="Q55" s="7">
        <v>0</v>
      </c>
      <c r="R55" s="7"/>
      <c r="S55" s="7">
        <v>52481.37</v>
      </c>
      <c r="T55" s="7">
        <v>867.5</v>
      </c>
      <c r="U55" s="7">
        <f t="shared" si="4"/>
        <v>52944.018451149503</v>
      </c>
      <c r="V55" s="7">
        <f t="shared" si="5"/>
        <v>801.46912448145974</v>
      </c>
      <c r="W55" s="7">
        <f t="shared" si="6"/>
        <v>16050.434474689857</v>
      </c>
      <c r="X55" s="7"/>
      <c r="Y55" s="7"/>
      <c r="Z55" s="7"/>
      <c r="AA55" s="7"/>
      <c r="AB55" s="7"/>
      <c r="AC55" s="7"/>
      <c r="AD55" s="7"/>
      <c r="AE55" s="7"/>
      <c r="AF55" s="7"/>
      <c r="AG55" s="30" t="s">
        <v>114</v>
      </c>
      <c r="AH55" s="11" t="s">
        <v>115</v>
      </c>
      <c r="AK55" s="1" t="e">
        <f>VLOOKUP(AH55,#REF!,1,0)</f>
        <v>#REF!</v>
      </c>
    </row>
    <row r="56" spans="1:37" x14ac:dyDescent="0.25">
      <c r="A56" s="5">
        <v>6586</v>
      </c>
      <c r="B56" s="5" t="s">
        <v>1119</v>
      </c>
      <c r="C56" s="6" t="s">
        <v>182</v>
      </c>
      <c r="D56" s="7">
        <f t="shared" si="0"/>
        <v>174951.09067466418</v>
      </c>
      <c r="E56" s="8">
        <f t="shared" si="1"/>
        <v>1.1901372047920305E-3</v>
      </c>
      <c r="F56" s="9">
        <v>1.1621579075385992E-3</v>
      </c>
      <c r="G56" s="10">
        <f t="shared" si="7"/>
        <v>2.7979297253431313E-5</v>
      </c>
      <c r="H56" s="41">
        <f t="shared" si="8"/>
        <v>8.5699999999999998E-2</v>
      </c>
      <c r="I56" s="41">
        <f t="shared" si="9"/>
        <v>1E-3</v>
      </c>
      <c r="J56" s="41">
        <f t="shared" si="10"/>
        <v>8.6699999999999999E-2</v>
      </c>
      <c r="K56" s="7">
        <f t="shared" si="2"/>
        <v>1990.9694100951535</v>
      </c>
      <c r="L56" s="29">
        <f t="shared" si="11"/>
        <v>1.3543938248223969E-5</v>
      </c>
      <c r="M56" s="38">
        <f t="shared" si="3"/>
        <v>53037.927594033128</v>
      </c>
      <c r="N56" s="39">
        <f t="shared" si="12"/>
        <v>3.6080032797341035E-4</v>
      </c>
      <c r="O56" s="7">
        <v>2000252.99</v>
      </c>
      <c r="P56" s="7">
        <v>154923.91</v>
      </c>
      <c r="Q56" s="7">
        <v>0</v>
      </c>
      <c r="R56" s="7"/>
      <c r="S56" s="7">
        <v>173422.29</v>
      </c>
      <c r="T56" s="7">
        <v>2155</v>
      </c>
      <c r="U56" s="7">
        <f t="shared" si="4"/>
        <v>174951.09067466418</v>
      </c>
      <c r="V56" s="7">
        <f t="shared" si="5"/>
        <v>1990.9694100951535</v>
      </c>
      <c r="W56" s="7">
        <f t="shared" si="6"/>
        <v>53037.927594033128</v>
      </c>
      <c r="X56" s="7"/>
      <c r="Y56" s="7"/>
      <c r="Z56" s="7"/>
      <c r="AA56" s="7"/>
      <c r="AB56" s="7"/>
      <c r="AC56" s="7"/>
      <c r="AD56" s="7"/>
      <c r="AE56" s="7"/>
      <c r="AF56" s="7"/>
      <c r="AG56" s="30" t="s">
        <v>116</v>
      </c>
      <c r="AH56" s="11" t="s">
        <v>117</v>
      </c>
      <c r="AK56" s="1" t="e">
        <f>VLOOKUP(AH56,#REF!,1,0)</f>
        <v>#REF!</v>
      </c>
    </row>
    <row r="57" spans="1:37" x14ac:dyDescent="0.25">
      <c r="A57" s="5">
        <v>6379</v>
      </c>
      <c r="B57" s="5" t="s">
        <v>1119</v>
      </c>
      <c r="C57" s="6" t="s">
        <v>184</v>
      </c>
      <c r="D57" s="7">
        <f t="shared" si="0"/>
        <v>27865.551620671755</v>
      </c>
      <c r="E57" s="8">
        <f t="shared" si="1"/>
        <v>1.8956057711857975E-4</v>
      </c>
      <c r="F57" s="9">
        <v>1.9086800149985646E-4</v>
      </c>
      <c r="G57" s="10">
        <f t="shared" si="7"/>
        <v>-1.3074243812767085E-6</v>
      </c>
      <c r="H57" s="41">
        <f t="shared" si="8"/>
        <v>8.5699999999999998E-2</v>
      </c>
      <c r="I57" s="41">
        <f t="shared" si="9"/>
        <v>1E-3</v>
      </c>
      <c r="J57" s="41">
        <f t="shared" si="10"/>
        <v>8.6699999999999999E-2</v>
      </c>
      <c r="K57" s="7">
        <f t="shared" si="2"/>
        <v>294.28468037012033</v>
      </c>
      <c r="L57" s="29">
        <f t="shared" si="11"/>
        <v>2.0019260557804092E-6</v>
      </c>
      <c r="M57" s="38">
        <f t="shared" si="3"/>
        <v>8447.6815979004932</v>
      </c>
      <c r="N57" s="39">
        <f t="shared" si="12"/>
        <v>5.7466919040787315E-5</v>
      </c>
      <c r="O57" s="7">
        <v>318593.19</v>
      </c>
      <c r="P57" s="7">
        <v>0</v>
      </c>
      <c r="Q57" s="7">
        <v>0</v>
      </c>
      <c r="R57" s="7"/>
      <c r="S57" s="7">
        <v>27622.05</v>
      </c>
      <c r="T57" s="7">
        <v>318.52999999999997</v>
      </c>
      <c r="U57" s="7">
        <f t="shared" si="4"/>
        <v>27865.551620671755</v>
      </c>
      <c r="V57" s="7">
        <f t="shared" si="5"/>
        <v>294.28468037012033</v>
      </c>
      <c r="W57" s="7">
        <f t="shared" si="6"/>
        <v>8447.6815979004932</v>
      </c>
      <c r="X57" s="7"/>
      <c r="Y57" s="7"/>
      <c r="Z57" s="7"/>
      <c r="AA57" s="7"/>
      <c r="AB57" s="7"/>
      <c r="AC57" s="7"/>
      <c r="AD57" s="7"/>
      <c r="AE57" s="7"/>
      <c r="AF57" s="7"/>
      <c r="AG57" s="30" t="s">
        <v>118</v>
      </c>
      <c r="AH57" s="1" t="s">
        <v>119</v>
      </c>
      <c r="AK57" s="1" t="e">
        <f>VLOOKUP(AH57,#REF!,1,0)</f>
        <v>#REF!</v>
      </c>
    </row>
    <row r="58" spans="1:37" x14ac:dyDescent="0.25">
      <c r="A58" s="5">
        <v>6590</v>
      </c>
      <c r="B58" s="5" t="s">
        <v>1119</v>
      </c>
      <c r="C58" s="6" t="s">
        <v>186</v>
      </c>
      <c r="D58" s="7">
        <f t="shared" si="0"/>
        <v>22241.516291122833</v>
      </c>
      <c r="E58" s="8">
        <f t="shared" si="1"/>
        <v>1.5130203491144453E-4</v>
      </c>
      <c r="F58" s="9">
        <v>1.4426182703010089E-4</v>
      </c>
      <c r="G58" s="10">
        <f t="shared" si="7"/>
        <v>7.0402078813436362E-6</v>
      </c>
      <c r="H58" s="41">
        <f t="shared" si="8"/>
        <v>8.5699999999999998E-2</v>
      </c>
      <c r="I58" s="41">
        <f t="shared" si="9"/>
        <v>1E-3</v>
      </c>
      <c r="J58" s="41">
        <f t="shared" si="10"/>
        <v>8.6699999999999999E-2</v>
      </c>
      <c r="K58" s="7">
        <f t="shared" si="2"/>
        <v>284.23282552936149</v>
      </c>
      <c r="L58" s="29">
        <f t="shared" si="11"/>
        <v>1.9335464510747585E-6</v>
      </c>
      <c r="M58" s="38">
        <f t="shared" si="3"/>
        <v>6742.7069250098311</v>
      </c>
      <c r="N58" s="39">
        <f t="shared" si="12"/>
        <v>4.5868512974210251E-5</v>
      </c>
      <c r="O58" s="7">
        <v>254291.86</v>
      </c>
      <c r="P58" s="7">
        <v>53355.71</v>
      </c>
      <c r="Q58" s="7">
        <v>0</v>
      </c>
      <c r="R58" s="7"/>
      <c r="S58" s="7">
        <v>22047.16</v>
      </c>
      <c r="T58" s="7">
        <v>307.64999999999998</v>
      </c>
      <c r="U58" s="7">
        <f t="shared" si="4"/>
        <v>22241.516291122833</v>
      </c>
      <c r="V58" s="7">
        <f t="shared" si="5"/>
        <v>284.23282552936149</v>
      </c>
      <c r="W58" s="7">
        <f t="shared" si="6"/>
        <v>6742.7069250098311</v>
      </c>
      <c r="X58" s="7"/>
      <c r="Y58" s="7"/>
      <c r="Z58" s="7"/>
      <c r="AA58" s="7"/>
      <c r="AB58" s="7"/>
      <c r="AC58" s="7"/>
      <c r="AD58" s="7"/>
      <c r="AE58" s="7"/>
      <c r="AF58" s="7"/>
      <c r="AG58" s="30" t="s">
        <v>120</v>
      </c>
      <c r="AH58" s="1" t="s">
        <v>121</v>
      </c>
      <c r="AK58" s="1" t="e">
        <f>VLOOKUP(AH58,#REF!,1,0)</f>
        <v>#REF!</v>
      </c>
    </row>
    <row r="59" spans="1:37" x14ac:dyDescent="0.25">
      <c r="A59" s="5">
        <v>6574</v>
      </c>
      <c r="B59" s="5" t="s">
        <v>1119</v>
      </c>
      <c r="C59" s="6" t="s">
        <v>188</v>
      </c>
      <c r="D59" s="7">
        <f t="shared" si="0"/>
        <v>39423.036075544216</v>
      </c>
      <c r="E59" s="8">
        <f t="shared" si="1"/>
        <v>2.6818250619890647E-4</v>
      </c>
      <c r="F59" s="9">
        <v>2.6107877561874136E-4</v>
      </c>
      <c r="G59" s="10">
        <f t="shared" si="7"/>
        <v>7.1037305801651069E-6</v>
      </c>
      <c r="H59" s="41">
        <f t="shared" si="8"/>
        <v>8.5699999999999998E-2</v>
      </c>
      <c r="I59" s="41">
        <f t="shared" si="9"/>
        <v>1E-3</v>
      </c>
      <c r="J59" s="41">
        <f t="shared" si="10"/>
        <v>8.6699999999999999E-2</v>
      </c>
      <c r="K59" s="7">
        <f t="shared" si="2"/>
        <v>416.39439124356647</v>
      </c>
      <c r="L59" s="29">
        <f t="shared" si="11"/>
        <v>2.8325999853710178E-6</v>
      </c>
      <c r="M59" s="38">
        <f t="shared" si="3"/>
        <v>11951.432396611342</v>
      </c>
      <c r="N59" s="39">
        <f t="shared" si="12"/>
        <v>8.1301832934636234E-5</v>
      </c>
      <c r="O59" s="7">
        <v>450734.81</v>
      </c>
      <c r="P59" s="7">
        <v>0</v>
      </c>
      <c r="Q59" s="7">
        <v>0</v>
      </c>
      <c r="R59" s="7"/>
      <c r="S59" s="7">
        <v>39078.54</v>
      </c>
      <c r="T59" s="7">
        <v>450.7</v>
      </c>
      <c r="U59" s="7">
        <f t="shared" si="4"/>
        <v>39423.036075544216</v>
      </c>
      <c r="V59" s="7">
        <f t="shared" si="5"/>
        <v>416.39439124356647</v>
      </c>
      <c r="W59" s="7">
        <f t="shared" si="6"/>
        <v>11951.432396611342</v>
      </c>
      <c r="X59" s="7"/>
      <c r="Y59" s="7"/>
      <c r="Z59" s="7"/>
      <c r="AA59" s="7"/>
      <c r="AB59" s="7"/>
      <c r="AC59" s="7"/>
      <c r="AD59" s="7"/>
      <c r="AE59" s="7"/>
      <c r="AF59" s="7"/>
      <c r="AG59" s="30" t="s">
        <v>122</v>
      </c>
      <c r="AH59" s="1" t="s">
        <v>123</v>
      </c>
      <c r="AK59" s="1" t="e">
        <f>VLOOKUP(AH59,#REF!,1,0)</f>
        <v>#REF!</v>
      </c>
    </row>
    <row r="60" spans="1:37" x14ac:dyDescent="0.25">
      <c r="A60" s="5">
        <v>6592</v>
      </c>
      <c r="B60" s="5" t="s">
        <v>1119</v>
      </c>
      <c r="C60" s="6" t="s">
        <v>190</v>
      </c>
      <c r="D60" s="7">
        <f t="shared" si="0"/>
        <v>12676.664348036549</v>
      </c>
      <c r="E60" s="8">
        <f t="shared" si="1"/>
        <v>8.6235357636692061E-5</v>
      </c>
      <c r="F60" s="9">
        <v>9.3121615873371864E-5</v>
      </c>
      <c r="G60" s="10">
        <f t="shared" si="7"/>
        <v>-6.8862582366798034E-6</v>
      </c>
      <c r="H60" s="41">
        <f t="shared" si="8"/>
        <v>8.5699999999999998E-2</v>
      </c>
      <c r="I60" s="41">
        <f t="shared" si="9"/>
        <v>1E-3</v>
      </c>
      <c r="J60" s="41">
        <f t="shared" si="10"/>
        <v>8.6699999999999999E-2</v>
      </c>
      <c r="K60" s="7">
        <f t="shared" si="2"/>
        <v>179.29811295460161</v>
      </c>
      <c r="L60" s="29">
        <f t="shared" si="11"/>
        <v>1.2197086291567638E-6</v>
      </c>
      <c r="M60" s="38">
        <f t="shared" si="3"/>
        <v>3843.0398074814075</v>
      </c>
      <c r="N60" s="39">
        <f t="shared" si="12"/>
        <v>2.6142990230827865E-5</v>
      </c>
      <c r="O60" s="7">
        <v>144934.01</v>
      </c>
      <c r="P60" s="7">
        <v>49032</v>
      </c>
      <c r="Q60" s="7">
        <v>0</v>
      </c>
      <c r="R60" s="7"/>
      <c r="S60" s="7">
        <v>12565.89</v>
      </c>
      <c r="T60" s="7">
        <v>194.07</v>
      </c>
      <c r="U60" s="7">
        <f t="shared" si="4"/>
        <v>12676.664348036549</v>
      </c>
      <c r="V60" s="7">
        <f t="shared" si="5"/>
        <v>179.29811295460161</v>
      </c>
      <c r="W60" s="7">
        <f t="shared" si="6"/>
        <v>3843.0398074814075</v>
      </c>
      <c r="X60" s="7"/>
      <c r="Y60" s="7"/>
      <c r="Z60" s="7"/>
      <c r="AA60" s="7"/>
      <c r="AB60" s="7"/>
      <c r="AC60" s="7"/>
      <c r="AD60" s="7"/>
      <c r="AE60" s="7"/>
      <c r="AF60" s="7"/>
      <c r="AG60" s="30" t="s">
        <v>124</v>
      </c>
      <c r="AH60" s="1" t="s">
        <v>125</v>
      </c>
      <c r="AK60" s="1" t="e">
        <f>VLOOKUP(AH60,#REF!,1,0)</f>
        <v>#REF!</v>
      </c>
    </row>
    <row r="61" spans="1:37" x14ac:dyDescent="0.25">
      <c r="A61" s="5">
        <v>6594</v>
      </c>
      <c r="B61" s="5" t="s">
        <v>1119</v>
      </c>
      <c r="C61" s="6" t="s">
        <v>192</v>
      </c>
      <c r="D61" s="7">
        <f t="shared" si="0"/>
        <v>341276.86952693842</v>
      </c>
      <c r="E61" s="8">
        <f t="shared" si="1"/>
        <v>2.3215991280343849E-3</v>
      </c>
      <c r="F61" s="9">
        <v>2.2080822313074065E-3</v>
      </c>
      <c r="G61" s="10">
        <f t="shared" si="7"/>
        <v>1.135168967269784E-4</v>
      </c>
      <c r="H61" s="41">
        <f t="shared" si="8"/>
        <v>8.5699999999999998E-2</v>
      </c>
      <c r="I61" s="41">
        <f t="shared" si="9"/>
        <v>1E-3</v>
      </c>
      <c r="J61" s="41">
        <f t="shared" si="10"/>
        <v>8.6699999999999999E-2</v>
      </c>
      <c r="K61" s="7">
        <f t="shared" si="2"/>
        <v>4059.2956038131688</v>
      </c>
      <c r="L61" s="29">
        <f t="shared" si="11"/>
        <v>2.761411034773508E-5</v>
      </c>
      <c r="M61" s="38">
        <f t="shared" si="3"/>
        <v>103461.01773750942</v>
      </c>
      <c r="N61" s="39">
        <f t="shared" si="12"/>
        <v>7.0381273977899149E-4</v>
      </c>
      <c r="O61" s="7">
        <v>3901908.54</v>
      </c>
      <c r="P61" s="7">
        <v>491997.26</v>
      </c>
      <c r="Q61" s="7">
        <v>0</v>
      </c>
      <c r="R61" s="7"/>
      <c r="S61" s="7">
        <v>338294.64</v>
      </c>
      <c r="T61" s="7">
        <v>4393.7299999999996</v>
      </c>
      <c r="U61" s="7">
        <f t="shared" si="4"/>
        <v>341276.86952693842</v>
      </c>
      <c r="V61" s="7">
        <f t="shared" si="5"/>
        <v>4059.2956038131688</v>
      </c>
      <c r="W61" s="7">
        <f t="shared" si="6"/>
        <v>103461.01773750942</v>
      </c>
      <c r="X61" s="7"/>
      <c r="Y61" s="7"/>
      <c r="Z61" s="7"/>
      <c r="AA61" s="7"/>
      <c r="AB61" s="7"/>
      <c r="AC61" s="7"/>
      <c r="AD61" s="7"/>
      <c r="AE61" s="7"/>
      <c r="AF61" s="7"/>
      <c r="AG61" s="30" t="s">
        <v>126</v>
      </c>
      <c r="AH61" s="1" t="s">
        <v>127</v>
      </c>
      <c r="AK61" s="1" t="e">
        <f>VLOOKUP(AH61,#REF!,1,0)</f>
        <v>#REF!</v>
      </c>
    </row>
    <row r="62" spans="1:37" x14ac:dyDescent="0.25">
      <c r="A62" s="5">
        <v>6598</v>
      </c>
      <c r="B62" s="5" t="s">
        <v>1119</v>
      </c>
      <c r="C62" s="6" t="s">
        <v>194</v>
      </c>
      <c r="D62" s="7">
        <f t="shared" si="0"/>
        <v>13364.121656668847</v>
      </c>
      <c r="E62" s="8">
        <f t="shared" si="1"/>
        <v>9.0911913333226388E-5</v>
      </c>
      <c r="F62" s="9">
        <v>9.0355707105037512E-5</v>
      </c>
      <c r="G62" s="10">
        <f t="shared" si="7"/>
        <v>5.5620622818887649E-7</v>
      </c>
      <c r="H62" s="41">
        <f t="shared" si="8"/>
        <v>8.5699999999999998E-2</v>
      </c>
      <c r="I62" s="41">
        <f t="shared" si="9"/>
        <v>1E-3</v>
      </c>
      <c r="J62" s="41">
        <f t="shared" si="10"/>
        <v>8.6699999999999999E-2</v>
      </c>
      <c r="K62" s="7">
        <f t="shared" si="2"/>
        <v>141.18790962911433</v>
      </c>
      <c r="L62" s="29">
        <f t="shared" si="11"/>
        <v>9.6045691094830032E-7</v>
      </c>
      <c r="M62" s="38">
        <f t="shared" si="3"/>
        <v>4051.4484022413653</v>
      </c>
      <c r="N62" s="39">
        <f t="shared" si="12"/>
        <v>2.7560728305313448E-5</v>
      </c>
      <c r="O62" s="7">
        <v>152795.4</v>
      </c>
      <c r="P62" s="7">
        <v>0</v>
      </c>
      <c r="Q62" s="7">
        <v>0</v>
      </c>
      <c r="R62" s="7"/>
      <c r="S62" s="7">
        <v>13247.34</v>
      </c>
      <c r="T62" s="7">
        <v>152.82</v>
      </c>
      <c r="U62" s="7">
        <f t="shared" si="4"/>
        <v>13364.121656668847</v>
      </c>
      <c r="V62" s="7">
        <f t="shared" si="5"/>
        <v>141.18790962911433</v>
      </c>
      <c r="W62" s="7">
        <f t="shared" si="6"/>
        <v>4051.4484022413653</v>
      </c>
      <c r="X62" s="7"/>
      <c r="Y62" s="7"/>
      <c r="Z62" s="7"/>
      <c r="AA62" s="7"/>
      <c r="AB62" s="7"/>
      <c r="AC62" s="7"/>
      <c r="AD62" s="7"/>
      <c r="AE62" s="7"/>
      <c r="AF62" s="7"/>
      <c r="AG62" s="30" t="s">
        <v>128</v>
      </c>
      <c r="AH62" s="1" t="s">
        <v>129</v>
      </c>
      <c r="AK62" s="1" t="e">
        <f>VLOOKUP(AH62,#REF!,1,0)</f>
        <v>#REF!</v>
      </c>
    </row>
    <row r="63" spans="1:37" x14ac:dyDescent="0.25">
      <c r="A63" s="5">
        <v>6596</v>
      </c>
      <c r="B63" s="5" t="s">
        <v>1119</v>
      </c>
      <c r="C63" s="6" t="s">
        <v>196</v>
      </c>
      <c r="D63" s="7">
        <f t="shared" si="0"/>
        <v>71824.484384910756</v>
      </c>
      <c r="E63" s="8">
        <f t="shared" si="1"/>
        <v>4.8859936083762642E-4</v>
      </c>
      <c r="F63" s="9">
        <v>4.8607089632206563E-4</v>
      </c>
      <c r="G63" s="10">
        <f t="shared" si="7"/>
        <v>2.5284645155607957E-6</v>
      </c>
      <c r="H63" s="41">
        <f t="shared" si="8"/>
        <v>8.5699999999999998E-2</v>
      </c>
      <c r="I63" s="41">
        <f t="shared" si="9"/>
        <v>1E-3</v>
      </c>
      <c r="J63" s="41">
        <f t="shared" si="10"/>
        <v>8.6699999999999999E-2</v>
      </c>
      <c r="K63" s="7">
        <f t="shared" si="2"/>
        <v>796.01821055126891</v>
      </c>
      <c r="L63" s="29">
        <f t="shared" si="11"/>
        <v>5.4150613432342335E-6</v>
      </c>
      <c r="M63" s="38">
        <f t="shared" si="3"/>
        <v>21774.210081202578</v>
      </c>
      <c r="N63" s="39">
        <f t="shared" si="12"/>
        <v>1.481230978478816E-4</v>
      </c>
      <c r="O63" s="7">
        <v>821189.7</v>
      </c>
      <c r="P63" s="7">
        <v>40582.300000000003</v>
      </c>
      <c r="Q63" s="7">
        <v>0</v>
      </c>
      <c r="R63" s="7"/>
      <c r="S63" s="7">
        <v>71196.850000000006</v>
      </c>
      <c r="T63" s="7">
        <v>861.6</v>
      </c>
      <c r="U63" s="7">
        <f t="shared" si="4"/>
        <v>71824.484384910756</v>
      </c>
      <c r="V63" s="7">
        <f t="shared" si="5"/>
        <v>796.01821055126891</v>
      </c>
      <c r="W63" s="7">
        <f t="shared" si="6"/>
        <v>21774.210081202578</v>
      </c>
      <c r="X63" s="7"/>
      <c r="Y63" s="7"/>
      <c r="Z63" s="7"/>
      <c r="AA63" s="7"/>
      <c r="AB63" s="7"/>
      <c r="AC63" s="7"/>
      <c r="AD63" s="7"/>
      <c r="AE63" s="7"/>
      <c r="AF63" s="7"/>
      <c r="AG63" s="30" t="s">
        <v>130</v>
      </c>
      <c r="AH63" s="1" t="s">
        <v>131</v>
      </c>
      <c r="AK63" s="1" t="e">
        <f>VLOOKUP(AH63,#REF!,1,0)</f>
        <v>#REF!</v>
      </c>
    </row>
    <row r="64" spans="1:37" x14ac:dyDescent="0.25">
      <c r="A64" s="5">
        <v>6399</v>
      </c>
      <c r="B64" s="5" t="s">
        <v>1119</v>
      </c>
      <c r="C64" s="6" t="s">
        <v>1012</v>
      </c>
      <c r="D64" s="7">
        <f t="shared" si="0"/>
        <v>2346.635951762928</v>
      </c>
      <c r="E64" s="8">
        <f t="shared" si="1"/>
        <v>1.5963425786747975E-5</v>
      </c>
      <c r="F64" s="9">
        <v>1.5092876260620949E-5</v>
      </c>
      <c r="G64" s="10">
        <f t="shared" si="7"/>
        <v>8.7054952612702598E-7</v>
      </c>
      <c r="H64" s="41">
        <f t="shared" si="8"/>
        <v>8.5699999999999998E-2</v>
      </c>
      <c r="I64" s="41">
        <f t="shared" si="9"/>
        <v>1E-3</v>
      </c>
      <c r="J64" s="41">
        <f t="shared" si="10"/>
        <v>8.6699999999999999E-2</v>
      </c>
      <c r="K64" s="7">
        <f t="shared" si="2"/>
        <v>51.478800710209732</v>
      </c>
      <c r="L64" s="29">
        <f t="shared" si="11"/>
        <v>3.501940785109233E-7</v>
      </c>
      <c r="M64" s="38">
        <f t="shared" si="3"/>
        <v>711.40286819132803</v>
      </c>
      <c r="N64" s="39">
        <f t="shared" si="12"/>
        <v>4.8394498014574074E-6</v>
      </c>
      <c r="O64" s="7">
        <v>26829.58</v>
      </c>
      <c r="P64" s="7">
        <v>28853.759999999998</v>
      </c>
      <c r="Q64" s="7">
        <v>0</v>
      </c>
      <c r="R64" s="7"/>
      <c r="S64" s="7">
        <v>2326.13</v>
      </c>
      <c r="T64" s="7">
        <v>55.72</v>
      </c>
      <c r="U64" s="7">
        <f t="shared" si="4"/>
        <v>2346.635951762928</v>
      </c>
      <c r="V64" s="7">
        <f t="shared" si="5"/>
        <v>51.478800710209732</v>
      </c>
      <c r="W64" s="7">
        <f t="shared" si="6"/>
        <v>711.40286819132803</v>
      </c>
      <c r="X64" s="7"/>
      <c r="Y64" s="7"/>
      <c r="Z64" s="7"/>
      <c r="AA64" s="7"/>
      <c r="AB64" s="7"/>
      <c r="AC64" s="7"/>
      <c r="AD64" s="7"/>
      <c r="AE64" s="7"/>
      <c r="AF64" s="7"/>
      <c r="AG64" s="30" t="s">
        <v>132</v>
      </c>
      <c r="AH64" s="1" t="s">
        <v>133</v>
      </c>
      <c r="AK64" s="1" t="e">
        <f>VLOOKUP(AH64,#REF!,1,0)</f>
        <v>#REF!</v>
      </c>
    </row>
    <row r="65" spans="1:37" x14ac:dyDescent="0.25">
      <c r="A65" s="5">
        <v>6507</v>
      </c>
      <c r="B65" s="5" t="s">
        <v>1119</v>
      </c>
      <c r="C65" s="6" t="s">
        <v>1014</v>
      </c>
      <c r="D65" s="7">
        <f t="shared" si="0"/>
        <v>8052.1734839157125</v>
      </c>
      <c r="E65" s="8">
        <f t="shared" si="1"/>
        <v>5.4776401825746137E-5</v>
      </c>
      <c r="F65" s="9">
        <v>5.4724344067878131E-5</v>
      </c>
      <c r="G65" s="10">
        <f t="shared" si="7"/>
        <v>5.2057757868006192E-8</v>
      </c>
      <c r="H65" s="41">
        <f t="shared" si="8"/>
        <v>8.5699999999999998E-2</v>
      </c>
      <c r="I65" s="41">
        <f t="shared" si="9"/>
        <v>1E-3</v>
      </c>
      <c r="J65" s="41">
        <f t="shared" si="10"/>
        <v>8.6699999999999999E-2</v>
      </c>
      <c r="K65" s="7">
        <f t="shared" si="2"/>
        <v>85.117406845506494</v>
      </c>
      <c r="L65" s="29">
        <f t="shared" si="11"/>
        <v>5.790269284495937E-7</v>
      </c>
      <c r="M65" s="38">
        <f t="shared" si="3"/>
        <v>2441.0856346628193</v>
      </c>
      <c r="N65" s="39">
        <f t="shared" si="12"/>
        <v>1.66059372519037E-5</v>
      </c>
      <c r="O65" s="7">
        <v>92061.46</v>
      </c>
      <c r="P65" s="7">
        <v>0</v>
      </c>
      <c r="Q65" s="7">
        <v>0</v>
      </c>
      <c r="R65" s="7"/>
      <c r="S65" s="7">
        <v>7981.81</v>
      </c>
      <c r="T65" s="7">
        <v>92.13</v>
      </c>
      <c r="U65" s="7">
        <f t="shared" si="4"/>
        <v>8052.1734839157125</v>
      </c>
      <c r="V65" s="7">
        <f t="shared" si="5"/>
        <v>85.117406845506494</v>
      </c>
      <c r="W65" s="7">
        <f t="shared" si="6"/>
        <v>2441.0856346628193</v>
      </c>
      <c r="X65" s="7"/>
      <c r="Y65" s="7"/>
      <c r="Z65" s="7"/>
      <c r="AA65" s="7"/>
      <c r="AB65" s="7"/>
      <c r="AC65" s="7"/>
      <c r="AD65" s="7"/>
      <c r="AE65" s="7"/>
      <c r="AF65" s="7"/>
      <c r="AG65" s="30" t="s">
        <v>134</v>
      </c>
      <c r="AH65" s="1" t="s">
        <v>135</v>
      </c>
      <c r="AK65" s="1" t="e">
        <f>VLOOKUP(AH65,#REF!,1,0)</f>
        <v>#REF!</v>
      </c>
    </row>
    <row r="66" spans="1:37" x14ac:dyDescent="0.25">
      <c r="A66" s="5">
        <v>7274</v>
      </c>
      <c r="B66" s="5" t="s">
        <v>1119</v>
      </c>
      <c r="C66" s="6" t="s">
        <v>1016</v>
      </c>
      <c r="D66" s="7">
        <f t="shared" si="0"/>
        <v>24201.836443094649</v>
      </c>
      <c r="E66" s="8">
        <f t="shared" si="1"/>
        <v>1.6463747590337137E-4</v>
      </c>
      <c r="F66" s="9">
        <v>1.5813995514023531E-4</v>
      </c>
      <c r="G66" s="10">
        <f t="shared" si="7"/>
        <v>6.4975207631360666E-6</v>
      </c>
      <c r="H66" s="41">
        <f t="shared" si="8"/>
        <v>8.5699999999999998E-2</v>
      </c>
      <c r="I66" s="41">
        <f t="shared" si="9"/>
        <v>1E-3</v>
      </c>
      <c r="J66" s="41">
        <f t="shared" si="10"/>
        <v>8.6699999999999999E-2</v>
      </c>
      <c r="K66" s="7">
        <f t="shared" si="2"/>
        <v>293.29612479295008</v>
      </c>
      <c r="L66" s="29">
        <f t="shared" si="11"/>
        <v>1.9952012233323345E-6</v>
      </c>
      <c r="M66" s="38">
        <f t="shared" si="3"/>
        <v>7336.9948364510255</v>
      </c>
      <c r="N66" s="39">
        <f t="shared" si="12"/>
        <v>4.9911266586301581E-5</v>
      </c>
      <c r="O66" s="7">
        <v>276704.86</v>
      </c>
      <c r="P66" s="7">
        <v>40886.22</v>
      </c>
      <c r="Q66" s="7">
        <v>0</v>
      </c>
      <c r="R66" s="7"/>
      <c r="S66" s="7">
        <v>23990.35</v>
      </c>
      <c r="T66" s="7">
        <v>317.45999999999998</v>
      </c>
      <c r="U66" s="7">
        <f t="shared" si="4"/>
        <v>24201.836443094649</v>
      </c>
      <c r="V66" s="7">
        <f t="shared" si="5"/>
        <v>293.29612479295008</v>
      </c>
      <c r="W66" s="7">
        <f t="shared" si="6"/>
        <v>7336.9948364510255</v>
      </c>
      <c r="X66" s="7"/>
      <c r="Y66" s="7"/>
      <c r="Z66" s="7"/>
      <c r="AA66" s="7"/>
      <c r="AB66" s="7"/>
      <c r="AC66" s="7"/>
      <c r="AD66" s="7"/>
      <c r="AE66" s="7"/>
      <c r="AF66" s="7"/>
      <c r="AG66" s="30" t="s">
        <v>136</v>
      </c>
      <c r="AH66" s="1" t="s">
        <v>137</v>
      </c>
      <c r="AK66" s="1" t="e">
        <f>VLOOKUP(AH66,#REF!,1,0)</f>
        <v>#REF!</v>
      </c>
    </row>
    <row r="67" spans="1:37" x14ac:dyDescent="0.25">
      <c r="A67" s="5">
        <v>6511</v>
      </c>
      <c r="B67" s="5" t="s">
        <v>1119</v>
      </c>
      <c r="C67" s="6" t="s">
        <v>1018</v>
      </c>
      <c r="D67" s="7">
        <f t="shared" si="0"/>
        <v>17419.630502091761</v>
      </c>
      <c r="E67" s="8">
        <f t="shared" si="1"/>
        <v>1.1850026355549772E-4</v>
      </c>
      <c r="F67" s="9">
        <v>1.1632056870459406E-4</v>
      </c>
      <c r="G67" s="10">
        <f t="shared" si="7"/>
        <v>2.1796948509036565E-6</v>
      </c>
      <c r="H67" s="41">
        <f t="shared" si="8"/>
        <v>8.5699999999999998E-2</v>
      </c>
      <c r="I67" s="41">
        <f t="shared" si="9"/>
        <v>1E-3</v>
      </c>
      <c r="J67" s="41">
        <f t="shared" si="10"/>
        <v>8.6699999999999999E-2</v>
      </c>
      <c r="K67" s="7">
        <f t="shared" si="2"/>
        <v>183.98220339969785</v>
      </c>
      <c r="L67" s="29">
        <f t="shared" si="11"/>
        <v>1.2515730221583858E-6</v>
      </c>
      <c r="M67" s="38">
        <f t="shared" si="3"/>
        <v>5280.9107832475484</v>
      </c>
      <c r="N67" s="39">
        <f t="shared" si="12"/>
        <v>3.5924373915552292E-5</v>
      </c>
      <c r="O67" s="7">
        <v>199161.36</v>
      </c>
      <c r="P67" s="7">
        <v>0</v>
      </c>
      <c r="Q67" s="7">
        <v>0</v>
      </c>
      <c r="R67" s="7"/>
      <c r="S67" s="7">
        <v>17267.41</v>
      </c>
      <c r="T67" s="7">
        <v>199.14</v>
      </c>
      <c r="U67" s="7">
        <f t="shared" si="4"/>
        <v>17419.630502091761</v>
      </c>
      <c r="V67" s="7">
        <f t="shared" si="5"/>
        <v>183.98220339969785</v>
      </c>
      <c r="W67" s="7">
        <f t="shared" si="6"/>
        <v>5280.9107832475484</v>
      </c>
      <c r="X67" s="7"/>
      <c r="Y67" s="7"/>
      <c r="Z67" s="7"/>
      <c r="AA67" s="7"/>
      <c r="AB67" s="7"/>
      <c r="AC67" s="7"/>
      <c r="AD67" s="7"/>
      <c r="AE67" s="7"/>
      <c r="AF67" s="7"/>
      <c r="AG67" s="30" t="s">
        <v>138</v>
      </c>
      <c r="AH67" s="1" t="s">
        <v>139</v>
      </c>
      <c r="AK67" s="1" t="e">
        <f>VLOOKUP(AH67,#REF!,1,0)</f>
        <v>#REF!</v>
      </c>
    </row>
    <row r="68" spans="1:37" x14ac:dyDescent="0.25">
      <c r="A68" s="5">
        <v>6513</v>
      </c>
      <c r="B68" s="5" t="s">
        <v>1119</v>
      </c>
      <c r="C68" s="6" t="s">
        <v>1022</v>
      </c>
      <c r="D68" s="7">
        <f t="shared" si="0"/>
        <v>14685.377378568925</v>
      </c>
      <c r="E68" s="8">
        <f t="shared" si="1"/>
        <v>9.9900000150025841E-5</v>
      </c>
      <c r="F68" s="9">
        <v>9.1351507809875448E-5</v>
      </c>
      <c r="G68" s="10">
        <f t="shared" si="7"/>
        <v>8.5484923401503925E-6</v>
      </c>
      <c r="H68" s="41">
        <f t="shared" si="8"/>
        <v>8.5699999999999998E-2</v>
      </c>
      <c r="I68" s="41">
        <f t="shared" si="9"/>
        <v>1E-3</v>
      </c>
      <c r="J68" s="41">
        <f t="shared" si="10"/>
        <v>8.6699999999999999E-2</v>
      </c>
      <c r="K68" s="7">
        <f t="shared" si="2"/>
        <v>155.39724119628994</v>
      </c>
      <c r="L68" s="29">
        <f t="shared" si="11"/>
        <v>1.0571185212766922E-6</v>
      </c>
      <c r="M68" s="38">
        <f t="shared" si="3"/>
        <v>4451.9984362028654</v>
      </c>
      <c r="N68" s="39">
        <f t="shared" si="12"/>
        <v>3.028554411503465E-5</v>
      </c>
      <c r="O68" s="7">
        <v>167899.68</v>
      </c>
      <c r="P68" s="7">
        <v>0</v>
      </c>
      <c r="Q68" s="7">
        <v>0</v>
      </c>
      <c r="R68" s="7"/>
      <c r="S68" s="7">
        <v>14557.05</v>
      </c>
      <c r="T68" s="7">
        <v>168.2</v>
      </c>
      <c r="U68" s="7">
        <f t="shared" si="4"/>
        <v>14685.377378568925</v>
      </c>
      <c r="V68" s="7">
        <f t="shared" si="5"/>
        <v>155.39724119628994</v>
      </c>
      <c r="W68" s="7">
        <f t="shared" si="6"/>
        <v>4451.9984362028654</v>
      </c>
      <c r="X68" s="7"/>
      <c r="Y68" s="7"/>
      <c r="Z68" s="7"/>
      <c r="AA68" s="7"/>
      <c r="AB68" s="7"/>
      <c r="AC68" s="7"/>
      <c r="AD68" s="7"/>
      <c r="AE68" s="7"/>
      <c r="AF68" s="7"/>
      <c r="AG68" s="30" t="s">
        <v>140</v>
      </c>
      <c r="AH68" s="1" t="s">
        <v>141</v>
      </c>
      <c r="AK68" s="1" t="e">
        <f>VLOOKUP(AH68,#REF!,1,0)</f>
        <v>#REF!</v>
      </c>
    </row>
    <row r="69" spans="1:37" x14ac:dyDescent="0.25">
      <c r="A69" s="5">
        <v>6526</v>
      </c>
      <c r="B69" s="5" t="s">
        <v>1119</v>
      </c>
      <c r="C69" s="6" t="s">
        <v>1024</v>
      </c>
      <c r="D69" s="7">
        <f t="shared" si="0"/>
        <v>21729.855167980691</v>
      </c>
      <c r="E69" s="8">
        <f t="shared" si="1"/>
        <v>1.4782136533374226E-4</v>
      </c>
      <c r="F69" s="9">
        <v>1.4661324904812948E-4</v>
      </c>
      <c r="G69" s="10">
        <f t="shared" si="7"/>
        <v>1.2081162856127775E-6</v>
      </c>
      <c r="H69" s="41">
        <f t="shared" si="8"/>
        <v>8.5699999999999998E-2</v>
      </c>
      <c r="I69" s="41">
        <f t="shared" si="9"/>
        <v>1E-3</v>
      </c>
      <c r="J69" s="41">
        <f t="shared" si="10"/>
        <v>8.6699999999999999E-2</v>
      </c>
      <c r="K69" s="7">
        <f t="shared" si="2"/>
        <v>232.30132179783084</v>
      </c>
      <c r="L69" s="29">
        <f t="shared" si="11"/>
        <v>1.5802727763960257E-6</v>
      </c>
      <c r="M69" s="38">
        <f t="shared" si="3"/>
        <v>6587.592455604442</v>
      </c>
      <c r="N69" s="39">
        <f t="shared" si="12"/>
        <v>4.481331806042591E-5</v>
      </c>
      <c r="O69" s="7">
        <v>248441.49</v>
      </c>
      <c r="P69" s="7">
        <v>3000</v>
      </c>
      <c r="Q69" s="7">
        <v>0</v>
      </c>
      <c r="R69" s="7"/>
      <c r="S69" s="7">
        <v>21539.97</v>
      </c>
      <c r="T69" s="7">
        <v>251.44</v>
      </c>
      <c r="U69" s="7">
        <f t="shared" si="4"/>
        <v>21729.855167980691</v>
      </c>
      <c r="V69" s="7">
        <f t="shared" si="5"/>
        <v>232.30132179783084</v>
      </c>
      <c r="W69" s="7">
        <f t="shared" si="6"/>
        <v>6587.592455604442</v>
      </c>
      <c r="X69" s="7"/>
      <c r="Y69" s="7"/>
      <c r="Z69" s="7"/>
      <c r="AA69" s="7"/>
      <c r="AB69" s="7"/>
      <c r="AC69" s="7"/>
      <c r="AD69" s="7"/>
      <c r="AE69" s="7"/>
      <c r="AF69" s="7"/>
      <c r="AG69" s="30" t="s">
        <v>142</v>
      </c>
      <c r="AH69" s="1" t="s">
        <v>143</v>
      </c>
      <c r="AK69" s="1" t="e">
        <f>VLOOKUP(AH69,#REF!,1,0)</f>
        <v>#REF!</v>
      </c>
    </row>
    <row r="70" spans="1:37" x14ac:dyDescent="0.25">
      <c r="A70" s="5">
        <v>6521</v>
      </c>
      <c r="B70" s="5" t="s">
        <v>1119</v>
      </c>
      <c r="C70" s="6" t="s">
        <v>1026</v>
      </c>
      <c r="D70" s="7">
        <f t="shared" si="0"/>
        <v>13376.893260641678</v>
      </c>
      <c r="E70" s="8">
        <f t="shared" si="1"/>
        <v>9.0998794535248749E-5</v>
      </c>
      <c r="F70" s="9">
        <v>7.0819597943041557E-5</v>
      </c>
      <c r="G70" s="10">
        <f t="shared" si="7"/>
        <v>2.0179196592207192E-5</v>
      </c>
      <c r="H70" s="41">
        <f t="shared" si="8"/>
        <v>8.5699999999999998E-2</v>
      </c>
      <c r="I70" s="41">
        <f t="shared" si="9"/>
        <v>1E-3</v>
      </c>
      <c r="J70" s="41">
        <f t="shared" si="10"/>
        <v>8.6699999999999999E-2</v>
      </c>
      <c r="K70" s="7">
        <f t="shared" si="2"/>
        <v>174.66021669535442</v>
      </c>
      <c r="L70" s="29">
        <f t="shared" si="11"/>
        <v>1.1881584806620609E-6</v>
      </c>
      <c r="M70" s="38">
        <f t="shared" si="3"/>
        <v>4055.3202238125168</v>
      </c>
      <c r="N70" s="39">
        <f t="shared" si="12"/>
        <v>2.7587067088823594E-5</v>
      </c>
      <c r="O70" s="7">
        <v>152942.74</v>
      </c>
      <c r="P70" s="7">
        <v>36086.629999999997</v>
      </c>
      <c r="Q70" s="7">
        <v>0</v>
      </c>
      <c r="R70" s="7"/>
      <c r="S70" s="7">
        <v>13260</v>
      </c>
      <c r="T70" s="7">
        <v>189.05</v>
      </c>
      <c r="U70" s="7">
        <f t="shared" si="4"/>
        <v>13376.893260641678</v>
      </c>
      <c r="V70" s="7">
        <f t="shared" si="5"/>
        <v>174.66021669535442</v>
      </c>
      <c r="W70" s="7">
        <f t="shared" si="6"/>
        <v>4055.3202238125168</v>
      </c>
      <c r="X70" s="7"/>
      <c r="Y70" s="7"/>
      <c r="Z70" s="7"/>
      <c r="AA70" s="7"/>
      <c r="AB70" s="7"/>
      <c r="AC70" s="7"/>
      <c r="AD70" s="7"/>
      <c r="AE70" s="7"/>
      <c r="AF70" s="7"/>
      <c r="AG70" s="30" t="s">
        <v>144</v>
      </c>
      <c r="AH70" s="1" t="s">
        <v>145</v>
      </c>
      <c r="AK70" s="1" t="e">
        <f>VLOOKUP(AH70,#REF!,1,0)</f>
        <v>#REF!</v>
      </c>
    </row>
    <row r="71" spans="1:37" x14ac:dyDescent="0.25">
      <c r="A71" s="5">
        <v>6524</v>
      </c>
      <c r="B71" s="5" t="s">
        <v>1119</v>
      </c>
      <c r="C71" s="6" t="s">
        <v>1028</v>
      </c>
      <c r="D71" s="7">
        <f t="shared" si="0"/>
        <v>14589.872817107012</v>
      </c>
      <c r="E71" s="8">
        <f t="shared" si="1"/>
        <v>9.9250312678030969E-5</v>
      </c>
      <c r="F71" s="9">
        <v>1.0152146107744354E-4</v>
      </c>
      <c r="G71" s="10">
        <f t="shared" si="7"/>
        <v>-2.2711483994125695E-6</v>
      </c>
      <c r="H71" s="41">
        <f t="shared" si="8"/>
        <v>8.5699999999999998E-2</v>
      </c>
      <c r="I71" s="41">
        <f t="shared" si="9"/>
        <v>1E-3</v>
      </c>
      <c r="J71" s="41">
        <f t="shared" si="10"/>
        <v>8.6699999999999999E-2</v>
      </c>
      <c r="K71" s="7">
        <f t="shared" si="2"/>
        <v>154.02989329515731</v>
      </c>
      <c r="L71" s="29">
        <f t="shared" si="11"/>
        <v>1.0478168838718795E-6</v>
      </c>
      <c r="M71" s="38">
        <f t="shared" si="3"/>
        <v>4423.0454071238055</v>
      </c>
      <c r="N71" s="39">
        <f t="shared" si="12"/>
        <v>3.0088585771045287E-5</v>
      </c>
      <c r="O71" s="7">
        <v>166809.48000000001</v>
      </c>
      <c r="P71" s="7">
        <v>0</v>
      </c>
      <c r="Q71" s="7">
        <v>0</v>
      </c>
      <c r="R71" s="7"/>
      <c r="S71" s="7">
        <v>14462.38</v>
      </c>
      <c r="T71" s="7">
        <v>166.72</v>
      </c>
      <c r="U71" s="7">
        <f t="shared" si="4"/>
        <v>14589.872817107012</v>
      </c>
      <c r="V71" s="7">
        <f t="shared" si="5"/>
        <v>154.02989329515731</v>
      </c>
      <c r="W71" s="7">
        <f t="shared" si="6"/>
        <v>4423.0454071238055</v>
      </c>
      <c r="X71" s="7"/>
      <c r="Y71" s="7"/>
      <c r="Z71" s="7"/>
      <c r="AA71" s="7"/>
      <c r="AB71" s="7"/>
      <c r="AC71" s="7"/>
      <c r="AD71" s="7"/>
      <c r="AE71" s="7"/>
      <c r="AF71" s="7"/>
      <c r="AG71" s="30" t="s">
        <v>146</v>
      </c>
      <c r="AH71" s="1" t="s">
        <v>147</v>
      </c>
      <c r="AK71" s="1" t="e">
        <f>VLOOKUP(AH71,#REF!,1,0)</f>
        <v>#REF!</v>
      </c>
    </row>
    <row r="72" spans="1:37" x14ac:dyDescent="0.25">
      <c r="A72" s="5">
        <v>6432</v>
      </c>
      <c r="B72" s="5" t="s">
        <v>1119</v>
      </c>
      <c r="C72" s="6" t="s">
        <v>1030</v>
      </c>
      <c r="D72" s="7">
        <f t="shared" si="0"/>
        <v>2798.1414078513735</v>
      </c>
      <c r="E72" s="8">
        <f t="shared" si="1"/>
        <v>1.9034875295209205E-5</v>
      </c>
      <c r="F72" s="9">
        <v>1.6041931402935048E-5</v>
      </c>
      <c r="G72" s="10">
        <f t="shared" si="7"/>
        <v>2.9929438922741568E-6</v>
      </c>
      <c r="H72" s="41">
        <f t="shared" si="8"/>
        <v>8.5699999999999998E-2</v>
      </c>
      <c r="I72" s="41">
        <f t="shared" si="9"/>
        <v>1E-3</v>
      </c>
      <c r="J72" s="41">
        <f t="shared" si="10"/>
        <v>8.6699999999999999E-2</v>
      </c>
      <c r="K72" s="7">
        <f t="shared" si="2"/>
        <v>51.829876522662701</v>
      </c>
      <c r="L72" s="29">
        <f t="shared" si="11"/>
        <v>3.5258233676351031E-7</v>
      </c>
      <c r="M72" s="38">
        <f t="shared" si="3"/>
        <v>848.28062983307234</v>
      </c>
      <c r="N72" s="39">
        <f t="shared" si="12"/>
        <v>5.7705861322472933E-6</v>
      </c>
      <c r="O72" s="7">
        <v>31992.11</v>
      </c>
      <c r="P72" s="7">
        <v>24093.32</v>
      </c>
      <c r="Q72" s="7">
        <v>0</v>
      </c>
      <c r="R72" s="7"/>
      <c r="S72" s="7">
        <v>2773.69</v>
      </c>
      <c r="T72" s="7">
        <v>56.1</v>
      </c>
      <c r="U72" s="7">
        <f t="shared" si="4"/>
        <v>2798.1414078513735</v>
      </c>
      <c r="V72" s="7">
        <f t="shared" si="5"/>
        <v>51.829876522662701</v>
      </c>
      <c r="W72" s="7">
        <f t="shared" si="6"/>
        <v>848.28062983307234</v>
      </c>
      <c r="X72" s="7"/>
      <c r="Y72" s="7"/>
      <c r="Z72" s="7"/>
      <c r="AA72" s="7"/>
      <c r="AB72" s="7"/>
      <c r="AC72" s="7"/>
      <c r="AD72" s="7"/>
      <c r="AE72" s="7"/>
      <c r="AF72" s="7"/>
      <c r="AG72" s="30" t="s">
        <v>148</v>
      </c>
      <c r="AH72" s="1" t="s">
        <v>149</v>
      </c>
      <c r="AK72" s="1" t="e">
        <f>VLOOKUP(AH72,#REF!,1,0)</f>
        <v>#REF!</v>
      </c>
    </row>
    <row r="73" spans="1:37" x14ac:dyDescent="0.25">
      <c r="A73" s="5">
        <v>6558</v>
      </c>
      <c r="B73" s="5" t="s">
        <v>1119</v>
      </c>
      <c r="C73" s="6" t="s">
        <v>1032</v>
      </c>
      <c r="D73" s="7">
        <f t="shared" si="0"/>
        <v>5827.4528828728862</v>
      </c>
      <c r="E73" s="8">
        <f t="shared" si="1"/>
        <v>3.9642327797639548E-5</v>
      </c>
      <c r="F73" s="9">
        <v>2.2685458838052131E-5</v>
      </c>
      <c r="G73" s="10">
        <f t="shared" si="7"/>
        <v>1.6956868959587416E-5</v>
      </c>
      <c r="H73" s="41">
        <f t="shared" si="8"/>
        <v>8.5699999999999998E-2</v>
      </c>
      <c r="I73" s="41">
        <f t="shared" si="9"/>
        <v>1E-3</v>
      </c>
      <c r="J73" s="41">
        <f t="shared" si="10"/>
        <v>8.6699999999999999E-2</v>
      </c>
      <c r="K73" s="7">
        <f t="shared" si="2"/>
        <v>61.595327411157264</v>
      </c>
      <c r="L73" s="29">
        <f t="shared" si="11"/>
        <v>4.1901362552626084E-7</v>
      </c>
      <c r="M73" s="38">
        <f t="shared" si="3"/>
        <v>1766.6424534283344</v>
      </c>
      <c r="N73" s="39">
        <f t="shared" si="12"/>
        <v>1.2017912567918713E-5</v>
      </c>
      <c r="O73" s="7">
        <v>66627</v>
      </c>
      <c r="P73" s="7">
        <v>0</v>
      </c>
      <c r="Q73" s="7">
        <v>0</v>
      </c>
      <c r="R73" s="7"/>
      <c r="S73" s="7">
        <v>5776.53</v>
      </c>
      <c r="T73" s="7">
        <v>66.67</v>
      </c>
      <c r="U73" s="7">
        <f t="shared" si="4"/>
        <v>5827.4528828728862</v>
      </c>
      <c r="V73" s="7">
        <f t="shared" si="5"/>
        <v>61.595327411157264</v>
      </c>
      <c r="W73" s="7">
        <f t="shared" si="6"/>
        <v>1766.6424534283344</v>
      </c>
      <c r="X73" s="7"/>
      <c r="Y73" s="7"/>
      <c r="Z73" s="7"/>
      <c r="AA73" s="7"/>
      <c r="AB73" s="7"/>
      <c r="AC73" s="7"/>
      <c r="AD73" s="7"/>
      <c r="AE73" s="7"/>
      <c r="AF73" s="7"/>
      <c r="AG73" s="30" t="s">
        <v>150</v>
      </c>
      <c r="AH73" s="1" t="s">
        <v>151</v>
      </c>
      <c r="AK73" s="1" t="e">
        <f>VLOOKUP(AH73,#REF!,1,0)</f>
        <v>#REF!</v>
      </c>
    </row>
    <row r="74" spans="1:37" x14ac:dyDescent="0.25">
      <c r="A74" s="5">
        <v>6607</v>
      </c>
      <c r="B74" s="5" t="s">
        <v>1119</v>
      </c>
      <c r="C74" s="6" t="s">
        <v>1034</v>
      </c>
      <c r="D74" s="7">
        <f t="shared" ref="D74:D137" si="13">U74</f>
        <v>8324.1097846199809</v>
      </c>
      <c r="E74" s="8">
        <f t="shared" ref="E74:E137" si="14">D74/($D$578)</f>
        <v>5.6626298888711581E-5</v>
      </c>
      <c r="F74" s="9">
        <v>5.1991673445362549E-5</v>
      </c>
      <c r="G74" s="10">
        <f t="shared" si="7"/>
        <v>4.6346254433490315E-6</v>
      </c>
      <c r="H74" s="41">
        <f t="shared" si="8"/>
        <v>8.5699999999999998E-2</v>
      </c>
      <c r="I74" s="41">
        <f t="shared" si="9"/>
        <v>1E-3</v>
      </c>
      <c r="J74" s="41">
        <f t="shared" si="10"/>
        <v>8.6699999999999999E-2</v>
      </c>
      <c r="K74" s="7">
        <f t="shared" ref="K74:K137" si="15">V74</f>
        <v>87.926013345130301</v>
      </c>
      <c r="L74" s="29">
        <f t="shared" si="11"/>
        <v>5.9813299447029025E-7</v>
      </c>
      <c r="M74" s="38">
        <f t="shared" ref="M74:M137" si="16">W74</f>
        <v>2523.5254626817414</v>
      </c>
      <c r="N74" s="39">
        <f t="shared" si="12"/>
        <v>1.7166749454351912E-5</v>
      </c>
      <c r="O74" s="7">
        <v>95171.71</v>
      </c>
      <c r="P74" s="7">
        <v>0</v>
      </c>
      <c r="Q74" s="7">
        <v>0</v>
      </c>
      <c r="R74" s="7"/>
      <c r="S74" s="7">
        <v>8251.3700000000008</v>
      </c>
      <c r="T74" s="7">
        <v>95.17</v>
      </c>
      <c r="U74" s="7">
        <f t="shared" ref="U74:U137" si="17">S74/$S$578*$U$579</f>
        <v>8324.1097846199809</v>
      </c>
      <c r="V74" s="7">
        <f t="shared" ref="V74:V137" si="18">T74/$T$578*$V$579</f>
        <v>87.926013345130301</v>
      </c>
      <c r="W74" s="7">
        <f t="shared" ref="W74:W137" si="19">S74/$S$578*$W$579</f>
        <v>2523.5254626817414</v>
      </c>
      <c r="X74" s="7"/>
      <c r="Y74" s="7"/>
      <c r="Z74" s="7"/>
      <c r="AA74" s="7"/>
      <c r="AB74" s="7"/>
      <c r="AC74" s="7"/>
      <c r="AD74" s="7"/>
      <c r="AE74" s="7"/>
      <c r="AF74" s="7"/>
      <c r="AG74" s="30" t="s">
        <v>152</v>
      </c>
      <c r="AH74" s="1" t="s">
        <v>153</v>
      </c>
      <c r="AK74" s="1" t="e">
        <f>VLOOKUP(AH74,#REF!,1,0)</f>
        <v>#REF!</v>
      </c>
    </row>
    <row r="75" spans="1:37" x14ac:dyDescent="0.25">
      <c r="A75" s="5">
        <v>6536</v>
      </c>
      <c r="B75" s="5" t="s">
        <v>1119</v>
      </c>
      <c r="C75" s="6" t="s">
        <v>1036</v>
      </c>
      <c r="D75" s="7">
        <f t="shared" si="13"/>
        <v>32925.66918523077</v>
      </c>
      <c r="E75" s="8">
        <f t="shared" si="14"/>
        <v>2.2398296426106497E-4</v>
      </c>
      <c r="F75" s="9">
        <v>2.2025773578846885E-4</v>
      </c>
      <c r="G75" s="10">
        <f t="shared" ref="G75:G138" si="20">E75-F75</f>
        <v>3.7252284725961167E-6</v>
      </c>
      <c r="H75" s="41">
        <f t="shared" ref="H75:H138" si="21">IF(OR($B75="City",$B75="County",$B75="Other Local Government",$B75="Consolidated Government"),0.0857,IF(OR($B75="School District"),0.083,IF(OR($B75="State Agency",$B75="University"),0.0867,)))</f>
        <v>8.5699999999999998E-2</v>
      </c>
      <c r="I75" s="41">
        <f t="shared" ref="I75:I138" si="22">IF(OR($B75="City",$B75="County",$B75="Other Local Government",$B75="Consolidated Government"),0.001,IF(OR($B75="School District"),0.0037,IF(OR($B75="State Agency",$B75="University"),0,)))</f>
        <v>1E-3</v>
      </c>
      <c r="J75" s="41">
        <f t="shared" ref="J75:J138" si="23">H75+I75</f>
        <v>8.6699999999999999E-2</v>
      </c>
      <c r="K75" s="7">
        <f t="shared" si="15"/>
        <v>404.74421757242965</v>
      </c>
      <c r="L75" s="29">
        <f t="shared" ref="L75:L138" si="24">K75/$D$578</f>
        <v>2.753347520725958E-6</v>
      </c>
      <c r="M75" s="38">
        <f t="shared" si="16"/>
        <v>9981.6997510393448</v>
      </c>
      <c r="N75" s="39">
        <f t="shared" ref="N75:N138" si="25">M75/($D$578)</f>
        <v>6.7902361711287321E-5</v>
      </c>
      <c r="O75" s="7">
        <v>376443.67</v>
      </c>
      <c r="P75" s="7">
        <v>61614.5</v>
      </c>
      <c r="Q75" s="7">
        <v>0</v>
      </c>
      <c r="R75" s="7"/>
      <c r="S75" s="7">
        <v>32637.95</v>
      </c>
      <c r="T75" s="7">
        <v>438.09</v>
      </c>
      <c r="U75" s="7">
        <f t="shared" si="17"/>
        <v>32925.66918523077</v>
      </c>
      <c r="V75" s="7">
        <f t="shared" si="18"/>
        <v>404.74421757242965</v>
      </c>
      <c r="W75" s="7">
        <f t="shared" si="19"/>
        <v>9981.6997510393448</v>
      </c>
      <c r="X75" s="7"/>
      <c r="Y75" s="7"/>
      <c r="Z75" s="7"/>
      <c r="AA75" s="7"/>
      <c r="AB75" s="7"/>
      <c r="AC75" s="7"/>
      <c r="AD75" s="7"/>
      <c r="AE75" s="7"/>
      <c r="AF75" s="7"/>
      <c r="AG75" s="30" t="s">
        <v>154</v>
      </c>
      <c r="AH75" s="1" t="s">
        <v>155</v>
      </c>
      <c r="AK75" s="1" t="e">
        <f>VLOOKUP(AH75,#REF!,1,0)</f>
        <v>#REF!</v>
      </c>
    </row>
    <row r="76" spans="1:37" x14ac:dyDescent="0.25">
      <c r="A76" s="5">
        <v>6382</v>
      </c>
      <c r="B76" s="5" t="s">
        <v>1119</v>
      </c>
      <c r="C76" s="6" t="s">
        <v>1038</v>
      </c>
      <c r="D76" s="7">
        <f t="shared" si="13"/>
        <v>26637.238068915187</v>
      </c>
      <c r="E76" s="8">
        <f t="shared" si="14"/>
        <v>1.8120474663213721E-4</v>
      </c>
      <c r="F76" s="9">
        <v>1.8814869685512755E-4</v>
      </c>
      <c r="G76" s="10">
        <f t="shared" si="20"/>
        <v>-6.9439502229903306E-6</v>
      </c>
      <c r="H76" s="41">
        <f t="shared" si="21"/>
        <v>8.5699999999999998E-2</v>
      </c>
      <c r="I76" s="41">
        <f t="shared" si="22"/>
        <v>1E-3</v>
      </c>
      <c r="J76" s="41">
        <f t="shared" si="23"/>
        <v>8.6699999999999999E-2</v>
      </c>
      <c r="K76" s="7">
        <f t="shared" si="15"/>
        <v>316.67962166975207</v>
      </c>
      <c r="L76" s="29">
        <f t="shared" si="24"/>
        <v>2.1542717927349091E-6</v>
      </c>
      <c r="M76" s="38">
        <f t="shared" si="16"/>
        <v>8075.3077820551198</v>
      </c>
      <c r="N76" s="39">
        <f t="shared" si="25"/>
        <v>5.4933777174572396E-5</v>
      </c>
      <c r="O76" s="7">
        <v>304550.8</v>
      </c>
      <c r="P76" s="7">
        <v>38314.81</v>
      </c>
      <c r="Q76" s="7">
        <v>0</v>
      </c>
      <c r="R76" s="7"/>
      <c r="S76" s="7">
        <v>26404.47</v>
      </c>
      <c r="T76" s="7">
        <v>342.77</v>
      </c>
      <c r="U76" s="7">
        <f t="shared" si="17"/>
        <v>26637.238068915187</v>
      </c>
      <c r="V76" s="7">
        <f t="shared" si="18"/>
        <v>316.67962166975207</v>
      </c>
      <c r="W76" s="7">
        <f t="shared" si="19"/>
        <v>8075.3077820551198</v>
      </c>
      <c r="X76" s="7"/>
      <c r="Y76" s="7"/>
      <c r="Z76" s="7"/>
      <c r="AA76" s="7"/>
      <c r="AB76" s="7"/>
      <c r="AC76" s="7"/>
      <c r="AD76" s="7"/>
      <c r="AE76" s="7"/>
      <c r="AF76" s="7"/>
      <c r="AG76" s="30" t="s">
        <v>156</v>
      </c>
      <c r="AH76" s="1" t="s">
        <v>157</v>
      </c>
      <c r="AK76" s="1" t="e">
        <f>VLOOKUP(AH76,#REF!,1,0)</f>
        <v>#REF!</v>
      </c>
    </row>
    <row r="77" spans="1:37" x14ac:dyDescent="0.25">
      <c r="A77" s="5">
        <v>6537</v>
      </c>
      <c r="B77" s="5" t="s">
        <v>1119</v>
      </c>
      <c r="C77" s="6" t="s">
        <v>1040</v>
      </c>
      <c r="D77" s="7">
        <f t="shared" si="13"/>
        <v>7490.8685510181995</v>
      </c>
      <c r="E77" s="8">
        <f t="shared" si="14"/>
        <v>5.0958021035443545E-5</v>
      </c>
      <c r="F77" s="9">
        <v>4.8001964435765499E-5</v>
      </c>
      <c r="G77" s="10">
        <f t="shared" si="20"/>
        <v>2.9560565996780458E-6</v>
      </c>
      <c r="H77" s="41">
        <f t="shared" si="21"/>
        <v>8.5699999999999998E-2</v>
      </c>
      <c r="I77" s="41">
        <f t="shared" si="22"/>
        <v>1E-3</v>
      </c>
      <c r="J77" s="41">
        <f t="shared" si="23"/>
        <v>8.6699999999999999E-2</v>
      </c>
      <c r="K77" s="7">
        <f t="shared" si="15"/>
        <v>122.83034017269172</v>
      </c>
      <c r="L77" s="29">
        <f t="shared" si="24"/>
        <v>8.3557614389855072E-7</v>
      </c>
      <c r="M77" s="38">
        <f t="shared" si="16"/>
        <v>2270.9212174283334</v>
      </c>
      <c r="N77" s="39">
        <f t="shared" si="25"/>
        <v>1.5448362279941298E-5</v>
      </c>
      <c r="O77" s="7">
        <v>85644.55</v>
      </c>
      <c r="P77" s="7">
        <v>47302.32</v>
      </c>
      <c r="Q77" s="7">
        <v>0</v>
      </c>
      <c r="R77" s="7"/>
      <c r="S77" s="7">
        <v>7425.41</v>
      </c>
      <c r="T77" s="7">
        <v>132.94999999999999</v>
      </c>
      <c r="U77" s="7">
        <f t="shared" si="17"/>
        <v>7490.8685510181995</v>
      </c>
      <c r="V77" s="7">
        <f t="shared" si="18"/>
        <v>122.83034017269172</v>
      </c>
      <c r="W77" s="7">
        <f t="shared" si="19"/>
        <v>2270.9212174283334</v>
      </c>
      <c r="X77" s="7"/>
      <c r="Y77" s="7"/>
      <c r="Z77" s="7"/>
      <c r="AA77" s="7"/>
      <c r="AB77" s="7"/>
      <c r="AC77" s="7"/>
      <c r="AD77" s="7"/>
      <c r="AE77" s="7"/>
      <c r="AF77" s="7"/>
      <c r="AG77" s="30" t="s">
        <v>158</v>
      </c>
      <c r="AH77" s="1" t="s">
        <v>159</v>
      </c>
      <c r="AK77" s="1" t="e">
        <f>VLOOKUP(AH77,#REF!,1,0)</f>
        <v>#REF!</v>
      </c>
    </row>
    <row r="78" spans="1:37" x14ac:dyDescent="0.25">
      <c r="A78" s="5">
        <v>6605</v>
      </c>
      <c r="B78" s="5" t="s">
        <v>1119</v>
      </c>
      <c r="C78" s="6" t="s">
        <v>1042</v>
      </c>
      <c r="D78" s="7">
        <f t="shared" si="13"/>
        <v>12935.33472518294</v>
      </c>
      <c r="E78" s="8">
        <f t="shared" si="14"/>
        <v>8.7995010797082955E-5</v>
      </c>
      <c r="F78" s="9">
        <v>7.4264484239047859E-5</v>
      </c>
      <c r="G78" s="10">
        <f t="shared" si="20"/>
        <v>1.3730526558035095E-5</v>
      </c>
      <c r="H78" s="41">
        <f t="shared" si="21"/>
        <v>8.5699999999999998E-2</v>
      </c>
      <c r="I78" s="41">
        <f t="shared" si="22"/>
        <v>1E-3</v>
      </c>
      <c r="J78" s="41">
        <f t="shared" si="23"/>
        <v>8.6699999999999999E-2</v>
      </c>
      <c r="K78" s="7">
        <f t="shared" si="15"/>
        <v>136.65164057873511</v>
      </c>
      <c r="L78" s="29">
        <f t="shared" si="24"/>
        <v>9.2959810036882012E-7</v>
      </c>
      <c r="M78" s="38">
        <f t="shared" si="16"/>
        <v>3921.4579566961711</v>
      </c>
      <c r="N78" s="39">
        <f t="shared" si="25"/>
        <v>2.6676444218176678E-5</v>
      </c>
      <c r="O78" s="7">
        <v>147893.04999999999</v>
      </c>
      <c r="P78" s="7">
        <v>0</v>
      </c>
      <c r="Q78" s="7">
        <v>0</v>
      </c>
      <c r="R78" s="7"/>
      <c r="S78" s="7">
        <v>12822.3</v>
      </c>
      <c r="T78" s="7">
        <v>147.91</v>
      </c>
      <c r="U78" s="7">
        <f t="shared" si="17"/>
        <v>12935.33472518294</v>
      </c>
      <c r="V78" s="7">
        <f t="shared" si="18"/>
        <v>136.65164057873511</v>
      </c>
      <c r="W78" s="7">
        <f t="shared" si="19"/>
        <v>3921.4579566961711</v>
      </c>
      <c r="X78" s="7"/>
      <c r="Y78" s="7"/>
      <c r="Z78" s="7"/>
      <c r="AA78" s="7"/>
      <c r="AB78" s="7"/>
      <c r="AC78" s="7"/>
      <c r="AD78" s="7"/>
      <c r="AE78" s="7"/>
      <c r="AF78" s="7"/>
      <c r="AG78" s="30" t="s">
        <v>160</v>
      </c>
      <c r="AH78" s="1" t="s">
        <v>161</v>
      </c>
      <c r="AK78" s="1" t="e">
        <f>VLOOKUP(AH78,#REF!,1,0)</f>
        <v>#REF!</v>
      </c>
    </row>
    <row r="79" spans="1:37" x14ac:dyDescent="0.25">
      <c r="A79" s="5">
        <v>6410</v>
      </c>
      <c r="B79" s="5" t="s">
        <v>1119</v>
      </c>
      <c r="C79" s="6" t="s">
        <v>1044</v>
      </c>
      <c r="D79" s="7">
        <f t="shared" si="13"/>
        <v>4076.663706031934</v>
      </c>
      <c r="E79" s="8">
        <f t="shared" si="14"/>
        <v>2.7732260080597403E-5</v>
      </c>
      <c r="F79" s="9">
        <v>2.8974116026959668E-5</v>
      </c>
      <c r="G79" s="10">
        <f t="shared" si="20"/>
        <v>-1.2418559463622641E-6</v>
      </c>
      <c r="H79" s="41">
        <f t="shared" si="21"/>
        <v>8.5699999999999998E-2</v>
      </c>
      <c r="I79" s="41">
        <f t="shared" si="22"/>
        <v>1E-3</v>
      </c>
      <c r="J79" s="41">
        <f t="shared" si="23"/>
        <v>8.6699999999999999E-2</v>
      </c>
      <c r="K79" s="7">
        <f t="shared" si="15"/>
        <v>43.117653071527066</v>
      </c>
      <c r="L79" s="29">
        <f t="shared" si="24"/>
        <v>2.9331582275852099E-7</v>
      </c>
      <c r="M79" s="38">
        <f t="shared" si="16"/>
        <v>1235.8756589166917</v>
      </c>
      <c r="N79" s="39">
        <f t="shared" si="25"/>
        <v>8.4072731213137014E-6</v>
      </c>
      <c r="O79" s="7">
        <v>46609.5</v>
      </c>
      <c r="P79" s="7">
        <v>0</v>
      </c>
      <c r="Q79" s="7">
        <v>0</v>
      </c>
      <c r="R79" s="7"/>
      <c r="S79" s="7">
        <v>4041.04</v>
      </c>
      <c r="T79" s="7">
        <v>46.67</v>
      </c>
      <c r="U79" s="7">
        <f t="shared" si="17"/>
        <v>4076.663706031934</v>
      </c>
      <c r="V79" s="7">
        <f t="shared" si="18"/>
        <v>43.117653071527066</v>
      </c>
      <c r="W79" s="7">
        <f t="shared" si="19"/>
        <v>1235.8756589166917</v>
      </c>
      <c r="X79" s="7"/>
      <c r="Y79" s="7"/>
      <c r="Z79" s="7"/>
      <c r="AA79" s="7"/>
      <c r="AB79" s="7"/>
      <c r="AC79" s="7"/>
      <c r="AD79" s="7"/>
      <c r="AE79" s="7"/>
      <c r="AF79" s="7"/>
      <c r="AG79" s="30" t="s">
        <v>162</v>
      </c>
      <c r="AH79" s="1" t="s">
        <v>163</v>
      </c>
      <c r="AK79" s="1" t="e">
        <f>VLOOKUP(AH79,#REF!,1,0)</f>
        <v>#REF!</v>
      </c>
    </row>
    <row r="80" spans="1:37" x14ac:dyDescent="0.25">
      <c r="A80" s="5">
        <v>6542</v>
      </c>
      <c r="B80" s="5" t="s">
        <v>1119</v>
      </c>
      <c r="C80" s="6" t="s">
        <v>1046</v>
      </c>
      <c r="D80" s="7">
        <f t="shared" si="13"/>
        <v>3489.1194825077773</v>
      </c>
      <c r="E80" s="8">
        <f t="shared" si="14"/>
        <v>2.3735381654860285E-5</v>
      </c>
      <c r="F80" s="9">
        <v>2.5176622507437864E-5</v>
      </c>
      <c r="G80" s="10">
        <f t="shared" si="20"/>
        <v>-1.4412408525775793E-6</v>
      </c>
      <c r="H80" s="41">
        <f t="shared" si="21"/>
        <v>8.5699999999999998E-2</v>
      </c>
      <c r="I80" s="41">
        <f t="shared" si="22"/>
        <v>1E-3</v>
      </c>
      <c r="J80" s="41">
        <f t="shared" si="23"/>
        <v>8.6699999999999999E-2</v>
      </c>
      <c r="K80" s="7">
        <f t="shared" si="15"/>
        <v>36.881437981901875</v>
      </c>
      <c r="L80" s="29">
        <f t="shared" si="24"/>
        <v>2.5089281432440878E-7</v>
      </c>
      <c r="M80" s="38">
        <f t="shared" si="16"/>
        <v>1057.7565750893427</v>
      </c>
      <c r="N80" s="39">
        <f t="shared" si="25"/>
        <v>7.1955850562155311E-6</v>
      </c>
      <c r="O80" s="7">
        <v>39892</v>
      </c>
      <c r="P80" s="7">
        <v>0</v>
      </c>
      <c r="Q80" s="7">
        <v>0</v>
      </c>
      <c r="R80" s="7"/>
      <c r="S80" s="7">
        <v>3458.63</v>
      </c>
      <c r="T80" s="7">
        <v>39.92</v>
      </c>
      <c r="U80" s="7">
        <f t="shared" si="17"/>
        <v>3489.1194825077773</v>
      </c>
      <c r="V80" s="7">
        <f t="shared" si="18"/>
        <v>36.881437981901875</v>
      </c>
      <c r="W80" s="7">
        <f t="shared" si="19"/>
        <v>1057.7565750893427</v>
      </c>
      <c r="X80" s="7"/>
      <c r="Y80" s="7"/>
      <c r="Z80" s="7"/>
      <c r="AA80" s="7"/>
      <c r="AB80" s="7"/>
      <c r="AC80" s="7"/>
      <c r="AD80" s="7"/>
      <c r="AE80" s="7"/>
      <c r="AF80" s="7"/>
      <c r="AG80" s="30" t="s">
        <v>164</v>
      </c>
      <c r="AH80" s="1" t="s">
        <v>165</v>
      </c>
      <c r="AK80" s="1" t="e">
        <f>VLOOKUP(AH80,#REF!,1,0)</f>
        <v>#REF!</v>
      </c>
    </row>
    <row r="81" spans="1:37" x14ac:dyDescent="0.25">
      <c r="A81" s="5">
        <v>6546</v>
      </c>
      <c r="B81" s="5" t="s">
        <v>1119</v>
      </c>
      <c r="C81" s="6" t="s">
        <v>1048</v>
      </c>
      <c r="D81" s="7">
        <f t="shared" si="13"/>
        <v>499.95886357778346</v>
      </c>
      <c r="E81" s="8">
        <f t="shared" si="14"/>
        <v>3.4010627891194511E-6</v>
      </c>
      <c r="F81" s="9">
        <v>1.090939593284651E-5</v>
      </c>
      <c r="G81" s="10">
        <f t="shared" si="20"/>
        <v>-7.5083331437270586E-6</v>
      </c>
      <c r="H81" s="41">
        <f t="shared" si="21"/>
        <v>8.5699999999999998E-2</v>
      </c>
      <c r="I81" s="41">
        <f t="shared" si="22"/>
        <v>1E-3</v>
      </c>
      <c r="J81" s="41">
        <f t="shared" si="23"/>
        <v>8.6699999999999999E-2</v>
      </c>
      <c r="K81" s="7">
        <f t="shared" si="15"/>
        <v>5.2938536983040514</v>
      </c>
      <c r="L81" s="29">
        <f t="shared" si="24"/>
        <v>3.6012420492957472E-8</v>
      </c>
      <c r="M81" s="38">
        <f t="shared" si="16"/>
        <v>151.56682878727338</v>
      </c>
      <c r="N81" s="39">
        <f t="shared" si="25"/>
        <v>1.031061431263204E-6</v>
      </c>
      <c r="O81" s="7">
        <v>5715.95</v>
      </c>
      <c r="P81" s="7">
        <v>0</v>
      </c>
      <c r="Q81" s="7">
        <v>0</v>
      </c>
      <c r="R81" s="7"/>
      <c r="S81" s="7">
        <v>495.59</v>
      </c>
      <c r="T81" s="7">
        <v>5.73</v>
      </c>
      <c r="U81" s="7">
        <f t="shared" si="17"/>
        <v>499.95886357778346</v>
      </c>
      <c r="V81" s="7">
        <f t="shared" si="18"/>
        <v>5.2938536983040514</v>
      </c>
      <c r="W81" s="7">
        <f t="shared" si="19"/>
        <v>151.56682878727338</v>
      </c>
      <c r="X81" s="7"/>
      <c r="Y81" s="7"/>
      <c r="Z81" s="7"/>
      <c r="AA81" s="7"/>
      <c r="AB81" s="7"/>
      <c r="AC81" s="7"/>
      <c r="AD81" s="7"/>
      <c r="AE81" s="7"/>
      <c r="AF81" s="7"/>
      <c r="AG81" s="30" t="s">
        <v>166</v>
      </c>
      <c r="AH81" s="1" t="s">
        <v>167</v>
      </c>
      <c r="AK81" s="1" t="e">
        <f>VLOOKUP(AH81,#REF!,1,0)</f>
        <v>#REF!</v>
      </c>
    </row>
    <row r="82" spans="1:37" x14ac:dyDescent="0.25">
      <c r="A82" s="5">
        <v>6553</v>
      </c>
      <c r="B82" s="5" t="s">
        <v>1119</v>
      </c>
      <c r="C82" s="6" t="s">
        <v>1050</v>
      </c>
      <c r="D82" s="7">
        <f t="shared" si="13"/>
        <v>17655.985880827488</v>
      </c>
      <c r="E82" s="8">
        <f t="shared" si="14"/>
        <v>1.2010811480524609E-4</v>
      </c>
      <c r="F82" s="9">
        <v>1.0124452367526009E-4</v>
      </c>
      <c r="G82" s="10">
        <f t="shared" si="20"/>
        <v>1.8863591129985997E-5</v>
      </c>
      <c r="H82" s="41">
        <f t="shared" si="21"/>
        <v>8.5699999999999998E-2</v>
      </c>
      <c r="I82" s="41">
        <f t="shared" si="22"/>
        <v>1E-3</v>
      </c>
      <c r="J82" s="41">
        <f t="shared" si="23"/>
        <v>8.6699999999999999E-2</v>
      </c>
      <c r="K82" s="7">
        <f t="shared" si="15"/>
        <v>210.506904914237</v>
      </c>
      <c r="L82" s="29">
        <f t="shared" si="24"/>
        <v>1.4320122180314762E-6</v>
      </c>
      <c r="M82" s="38">
        <f t="shared" si="16"/>
        <v>5352.5639488008692</v>
      </c>
      <c r="N82" s="39">
        <f t="shared" si="25"/>
        <v>3.6411807848300442E-5</v>
      </c>
      <c r="O82" s="7">
        <v>201864.35</v>
      </c>
      <c r="P82" s="7">
        <v>25903.01</v>
      </c>
      <c r="Q82" s="7">
        <v>0</v>
      </c>
      <c r="R82" s="7"/>
      <c r="S82" s="7">
        <v>17501.7</v>
      </c>
      <c r="T82" s="7">
        <v>227.85</v>
      </c>
      <c r="U82" s="7">
        <f t="shared" si="17"/>
        <v>17655.985880827488</v>
      </c>
      <c r="V82" s="7">
        <f t="shared" si="18"/>
        <v>210.506904914237</v>
      </c>
      <c r="W82" s="7">
        <f t="shared" si="19"/>
        <v>5352.5639488008692</v>
      </c>
      <c r="X82" s="7"/>
      <c r="Y82" s="7"/>
      <c r="Z82" s="7"/>
      <c r="AA82" s="7"/>
      <c r="AB82" s="7"/>
      <c r="AC82" s="7"/>
      <c r="AD82" s="7"/>
      <c r="AE82" s="7"/>
      <c r="AF82" s="7"/>
      <c r="AG82" s="30" t="s">
        <v>168</v>
      </c>
      <c r="AH82" s="1" t="s">
        <v>169</v>
      </c>
      <c r="AK82" s="1" t="e">
        <f>VLOOKUP(AH82,#REF!,1,0)</f>
        <v>#REF!</v>
      </c>
    </row>
    <row r="83" spans="1:37" x14ac:dyDescent="0.25">
      <c r="A83" s="5">
        <v>6434</v>
      </c>
      <c r="B83" s="5" t="s">
        <v>1119</v>
      </c>
      <c r="C83" s="6" t="s">
        <v>1052</v>
      </c>
      <c r="D83" s="7">
        <f t="shared" si="13"/>
        <v>4141.5910703045502</v>
      </c>
      <c r="E83" s="8">
        <f t="shared" si="14"/>
        <v>2.8173940504148576E-5</v>
      </c>
      <c r="F83" s="9">
        <v>4.2195472519607418E-5</v>
      </c>
      <c r="G83" s="10">
        <f t="shared" si="20"/>
        <v>-1.4021532015458841E-5</v>
      </c>
      <c r="H83" s="41">
        <f t="shared" si="21"/>
        <v>8.5699999999999998E-2</v>
      </c>
      <c r="I83" s="41">
        <f t="shared" si="22"/>
        <v>1E-3</v>
      </c>
      <c r="J83" s="41">
        <f t="shared" si="23"/>
        <v>8.6699999999999999E-2</v>
      </c>
      <c r="K83" s="7">
        <f t="shared" si="15"/>
        <v>43.755132836244307</v>
      </c>
      <c r="L83" s="29">
        <f t="shared" si="24"/>
        <v>2.97652396954008E-7</v>
      </c>
      <c r="M83" s="38">
        <f t="shared" si="16"/>
        <v>1255.5589477254828</v>
      </c>
      <c r="N83" s="39">
        <f t="shared" si="25"/>
        <v>8.5411723398534206E-6</v>
      </c>
      <c r="O83" s="7">
        <v>47351.9</v>
      </c>
      <c r="P83" s="7">
        <v>0</v>
      </c>
      <c r="Q83" s="7">
        <v>0</v>
      </c>
      <c r="R83" s="7"/>
      <c r="S83" s="7">
        <v>4105.3999999999996</v>
      </c>
      <c r="T83" s="7">
        <v>47.36</v>
      </c>
      <c r="U83" s="7">
        <f t="shared" si="17"/>
        <v>4141.5910703045502</v>
      </c>
      <c r="V83" s="7">
        <f t="shared" si="18"/>
        <v>43.755132836244307</v>
      </c>
      <c r="W83" s="7">
        <f t="shared" si="19"/>
        <v>1255.5589477254828</v>
      </c>
      <c r="X83" s="7"/>
      <c r="Y83" s="7"/>
      <c r="Z83" s="7"/>
      <c r="AA83" s="7"/>
      <c r="AB83" s="7"/>
      <c r="AC83" s="7"/>
      <c r="AD83" s="7"/>
      <c r="AE83" s="7"/>
      <c r="AF83" s="7"/>
      <c r="AG83" s="30" t="s">
        <v>170</v>
      </c>
      <c r="AH83" s="1" t="s">
        <v>171</v>
      </c>
      <c r="AK83" s="1" t="e">
        <f>VLOOKUP(AH83,#REF!,1,0)</f>
        <v>#REF!</v>
      </c>
    </row>
    <row r="84" spans="1:37" x14ac:dyDescent="0.25">
      <c r="A84" s="5">
        <v>6562</v>
      </c>
      <c r="B84" s="5" t="s">
        <v>1119</v>
      </c>
      <c r="C84" s="6" t="s">
        <v>1054</v>
      </c>
      <c r="D84" s="7">
        <f t="shared" si="13"/>
        <v>4509.2034311022762</v>
      </c>
      <c r="E84" s="8">
        <f t="shared" si="14"/>
        <v>3.0674691690320883E-5</v>
      </c>
      <c r="F84" s="9">
        <v>3.3418834036977642E-5</v>
      </c>
      <c r="G84" s="10">
        <f t="shared" si="20"/>
        <v>-2.7441423466567595E-6</v>
      </c>
      <c r="H84" s="41">
        <f t="shared" si="21"/>
        <v>8.5699999999999998E-2</v>
      </c>
      <c r="I84" s="41">
        <f t="shared" si="22"/>
        <v>1E-3</v>
      </c>
      <c r="J84" s="41">
        <f t="shared" si="23"/>
        <v>8.6699999999999999E-2</v>
      </c>
      <c r="K84" s="7">
        <f t="shared" si="15"/>
        <v>47.635444447566655</v>
      </c>
      <c r="L84" s="29">
        <f t="shared" si="24"/>
        <v>3.2404893553523344E-7</v>
      </c>
      <c r="M84" s="38">
        <f t="shared" si="16"/>
        <v>1367.0037961083854</v>
      </c>
      <c r="N84" s="39">
        <f t="shared" si="25"/>
        <v>9.299296566638289E-6</v>
      </c>
      <c r="O84" s="7">
        <v>51554.03</v>
      </c>
      <c r="P84" s="7">
        <v>0</v>
      </c>
      <c r="Q84" s="7">
        <v>0</v>
      </c>
      <c r="R84" s="7"/>
      <c r="S84" s="7">
        <v>4469.8</v>
      </c>
      <c r="T84" s="7">
        <v>51.56</v>
      </c>
      <c r="U84" s="7">
        <f t="shared" si="17"/>
        <v>4509.2034311022762</v>
      </c>
      <c r="V84" s="7">
        <f t="shared" si="18"/>
        <v>47.635444447566655</v>
      </c>
      <c r="W84" s="7">
        <f t="shared" si="19"/>
        <v>1367.0037961083854</v>
      </c>
      <c r="X84" s="7"/>
      <c r="Y84" s="7"/>
      <c r="Z84" s="7"/>
      <c r="AA84" s="7"/>
      <c r="AB84" s="7"/>
      <c r="AC84" s="7"/>
      <c r="AD84" s="7"/>
      <c r="AE84" s="7"/>
      <c r="AF84" s="7"/>
      <c r="AG84" s="30" t="s">
        <v>172</v>
      </c>
      <c r="AH84" s="1" t="s">
        <v>173</v>
      </c>
      <c r="AK84" s="1" t="e">
        <f>VLOOKUP(AH84,#REF!,1,0)</f>
        <v>#REF!</v>
      </c>
    </row>
    <row r="85" spans="1:37" x14ac:dyDescent="0.25">
      <c r="A85" s="5">
        <v>6601</v>
      </c>
      <c r="B85" s="5" t="s">
        <v>1119</v>
      </c>
      <c r="C85" s="6" t="s">
        <v>1056</v>
      </c>
      <c r="D85" s="7">
        <f t="shared" si="13"/>
        <v>82466.670555063727</v>
      </c>
      <c r="E85" s="8">
        <f t="shared" si="14"/>
        <v>5.6099480377301851E-4</v>
      </c>
      <c r="F85" s="9">
        <v>5.2612915606552743E-4</v>
      </c>
      <c r="G85" s="10">
        <f t="shared" si="20"/>
        <v>3.4865647707491075E-5</v>
      </c>
      <c r="H85" s="41">
        <f t="shared" si="21"/>
        <v>8.5699999999999998E-2</v>
      </c>
      <c r="I85" s="41">
        <f t="shared" si="22"/>
        <v>1E-3</v>
      </c>
      <c r="J85" s="41">
        <f t="shared" si="23"/>
        <v>8.6699999999999999E-2</v>
      </c>
      <c r="K85" s="7">
        <f t="shared" si="15"/>
        <v>877.78191950413247</v>
      </c>
      <c r="L85" s="29">
        <f t="shared" si="24"/>
        <v>5.9712741204814824E-6</v>
      </c>
      <c r="M85" s="38">
        <f t="shared" si="16"/>
        <v>25000.480333980915</v>
      </c>
      <c r="N85" s="39">
        <f t="shared" si="25"/>
        <v>1.7007039892350353E-4</v>
      </c>
      <c r="O85" s="7">
        <v>942861.38</v>
      </c>
      <c r="P85" s="7">
        <v>7176.03</v>
      </c>
      <c r="Q85" s="7">
        <v>0</v>
      </c>
      <c r="R85" s="7"/>
      <c r="S85" s="7">
        <v>81746.039999999994</v>
      </c>
      <c r="T85" s="7">
        <v>950.1</v>
      </c>
      <c r="U85" s="7">
        <f t="shared" si="17"/>
        <v>82466.670555063727</v>
      </c>
      <c r="V85" s="7">
        <f t="shared" si="18"/>
        <v>877.78191950413247</v>
      </c>
      <c r="W85" s="7">
        <f t="shared" si="19"/>
        <v>25000.480333980915</v>
      </c>
      <c r="X85" s="7"/>
      <c r="Y85" s="7"/>
      <c r="Z85" s="7"/>
      <c r="AA85" s="7"/>
      <c r="AB85" s="7"/>
      <c r="AC85" s="7"/>
      <c r="AD85" s="7"/>
      <c r="AE85" s="7"/>
      <c r="AF85" s="7"/>
      <c r="AG85" s="30" t="s">
        <v>174</v>
      </c>
      <c r="AH85" s="1" t="s">
        <v>175</v>
      </c>
      <c r="AK85" s="1" t="e">
        <f>VLOOKUP(AH85,#REF!,1,0)</f>
        <v>#REF!</v>
      </c>
    </row>
    <row r="86" spans="1:37" x14ac:dyDescent="0.25">
      <c r="A86" s="5">
        <v>6564</v>
      </c>
      <c r="B86" s="5" t="s">
        <v>1119</v>
      </c>
      <c r="C86" s="6" t="s">
        <v>1058</v>
      </c>
      <c r="D86" s="7">
        <f t="shared" si="13"/>
        <v>6895.7380350868007</v>
      </c>
      <c r="E86" s="8">
        <f t="shared" si="14"/>
        <v>4.6909535450211318E-5</v>
      </c>
      <c r="F86" s="9">
        <v>4.7294345527122063E-5</v>
      </c>
      <c r="G86" s="10">
        <f t="shared" si="20"/>
        <v>-3.8481007691074489E-7</v>
      </c>
      <c r="H86" s="41">
        <f t="shared" si="21"/>
        <v>8.5699999999999998E-2</v>
      </c>
      <c r="I86" s="41">
        <f t="shared" si="22"/>
        <v>1E-3</v>
      </c>
      <c r="J86" s="41">
        <f t="shared" si="23"/>
        <v>8.6699999999999999E-2</v>
      </c>
      <c r="K86" s="7">
        <f t="shared" si="15"/>
        <v>72.792798060973169</v>
      </c>
      <c r="L86" s="29">
        <f t="shared" si="24"/>
        <v>4.9518649400351123E-7</v>
      </c>
      <c r="M86" s="38">
        <f t="shared" si="16"/>
        <v>2090.5022838209638</v>
      </c>
      <c r="N86" s="39">
        <f t="shared" si="25"/>
        <v>1.4221029060657004E-5</v>
      </c>
      <c r="O86" s="7">
        <v>78840.259999999995</v>
      </c>
      <c r="P86" s="7">
        <v>0</v>
      </c>
      <c r="Q86" s="7">
        <v>0</v>
      </c>
      <c r="R86" s="7"/>
      <c r="S86" s="7">
        <v>6835.48</v>
      </c>
      <c r="T86" s="7">
        <v>78.790000000000006</v>
      </c>
      <c r="U86" s="7">
        <f t="shared" si="17"/>
        <v>6895.7380350868007</v>
      </c>
      <c r="V86" s="7">
        <f t="shared" si="18"/>
        <v>72.792798060973169</v>
      </c>
      <c r="W86" s="7">
        <f t="shared" si="19"/>
        <v>2090.5022838209638</v>
      </c>
      <c r="X86" s="7"/>
      <c r="Y86" s="7"/>
      <c r="Z86" s="7"/>
      <c r="AA86" s="7"/>
      <c r="AB86" s="7"/>
      <c r="AC86" s="7"/>
      <c r="AD86" s="7"/>
      <c r="AE86" s="7"/>
      <c r="AF86" s="7"/>
      <c r="AG86" s="30" t="s">
        <v>176</v>
      </c>
      <c r="AH86" s="1" t="s">
        <v>177</v>
      </c>
      <c r="AK86" s="1" t="e">
        <f>VLOOKUP(AH86,#REF!,1,0)</f>
        <v>#REF!</v>
      </c>
    </row>
    <row r="87" spans="1:37" x14ac:dyDescent="0.25">
      <c r="A87" s="5">
        <v>6554</v>
      </c>
      <c r="B87" s="5" t="s">
        <v>1119</v>
      </c>
      <c r="C87" s="6" t="s">
        <v>1060</v>
      </c>
      <c r="D87" s="7">
        <f t="shared" si="13"/>
        <v>3700.4360610376875</v>
      </c>
      <c r="E87" s="8">
        <f t="shared" si="14"/>
        <v>2.5172901827658062E-5</v>
      </c>
      <c r="F87" s="9">
        <v>2.4853576017863284E-5</v>
      </c>
      <c r="G87" s="10">
        <f t="shared" si="20"/>
        <v>3.1932580979477735E-7</v>
      </c>
      <c r="H87" s="41">
        <f t="shared" si="21"/>
        <v>8.5699999999999998E-2</v>
      </c>
      <c r="I87" s="41">
        <f t="shared" si="22"/>
        <v>1E-3</v>
      </c>
      <c r="J87" s="41">
        <f t="shared" si="23"/>
        <v>8.6699999999999999E-2</v>
      </c>
      <c r="K87" s="7">
        <f t="shared" si="15"/>
        <v>39.098758902657494</v>
      </c>
      <c r="L87" s="29">
        <f t="shared" si="24"/>
        <v>2.6597655065653755E-7</v>
      </c>
      <c r="M87" s="38">
        <f t="shared" si="16"/>
        <v>1121.8190130442451</v>
      </c>
      <c r="N87" s="39">
        <f t="shared" si="25"/>
        <v>7.6313816582589605E-6</v>
      </c>
      <c r="O87" s="7">
        <v>42308</v>
      </c>
      <c r="P87" s="7">
        <v>0</v>
      </c>
      <c r="Q87" s="7">
        <v>0</v>
      </c>
      <c r="R87" s="7"/>
      <c r="S87" s="7">
        <v>3668.1</v>
      </c>
      <c r="T87" s="7">
        <v>42.32</v>
      </c>
      <c r="U87" s="7">
        <f t="shared" si="17"/>
        <v>3700.4360610376875</v>
      </c>
      <c r="V87" s="7">
        <f t="shared" si="18"/>
        <v>39.098758902657494</v>
      </c>
      <c r="W87" s="7">
        <f t="shared" si="19"/>
        <v>1121.8190130442451</v>
      </c>
      <c r="X87" s="7"/>
      <c r="Y87" s="7"/>
      <c r="Z87" s="7"/>
      <c r="AA87" s="7"/>
      <c r="AB87" s="7"/>
      <c r="AC87" s="7"/>
      <c r="AD87" s="7"/>
      <c r="AE87" s="7"/>
      <c r="AF87" s="7"/>
      <c r="AG87" s="30" t="s">
        <v>178</v>
      </c>
      <c r="AH87" s="1" t="s">
        <v>179</v>
      </c>
      <c r="AK87" s="1" t="e">
        <f>VLOOKUP(AH87,#REF!,1,0)</f>
        <v>#REF!</v>
      </c>
    </row>
    <row r="88" spans="1:37" x14ac:dyDescent="0.25">
      <c r="A88" s="5">
        <v>6390</v>
      </c>
      <c r="B88" s="5" t="s">
        <v>1119</v>
      </c>
      <c r="C88" s="6" t="s">
        <v>1062</v>
      </c>
      <c r="D88" s="7">
        <f t="shared" si="13"/>
        <v>2031.7241116240214</v>
      </c>
      <c r="E88" s="8">
        <f t="shared" si="14"/>
        <v>1.3821179655366134E-5</v>
      </c>
      <c r="F88" s="9">
        <v>1.2601005396643327E-5</v>
      </c>
      <c r="G88" s="10">
        <f t="shared" si="20"/>
        <v>1.2201742587228064E-6</v>
      </c>
      <c r="H88" s="41">
        <f t="shared" si="21"/>
        <v>8.5699999999999998E-2</v>
      </c>
      <c r="I88" s="41">
        <f t="shared" si="22"/>
        <v>1E-3</v>
      </c>
      <c r="J88" s="41">
        <f t="shared" si="23"/>
        <v>8.6699999999999999E-2</v>
      </c>
      <c r="K88" s="7">
        <f t="shared" si="15"/>
        <v>21.461818745480471</v>
      </c>
      <c r="L88" s="29">
        <f t="shared" si="24"/>
        <v>1.4599799791472983E-7</v>
      </c>
      <c r="M88" s="38">
        <f t="shared" si="16"/>
        <v>615.93463583346113</v>
      </c>
      <c r="N88" s="39">
        <f t="shared" si="25"/>
        <v>4.1900094649229298E-6</v>
      </c>
      <c r="O88" s="7">
        <v>23229.27</v>
      </c>
      <c r="P88" s="7">
        <v>0</v>
      </c>
      <c r="Q88" s="7">
        <v>0</v>
      </c>
      <c r="R88" s="7"/>
      <c r="S88" s="7">
        <v>2013.97</v>
      </c>
      <c r="T88" s="7">
        <v>23.23</v>
      </c>
      <c r="U88" s="7">
        <f t="shared" si="17"/>
        <v>2031.7241116240214</v>
      </c>
      <c r="V88" s="7">
        <f t="shared" si="18"/>
        <v>21.461818745480471</v>
      </c>
      <c r="W88" s="7">
        <f t="shared" si="19"/>
        <v>615.93463583346113</v>
      </c>
      <c r="X88" s="7"/>
      <c r="Y88" s="7"/>
      <c r="Z88" s="7"/>
      <c r="AA88" s="7"/>
      <c r="AB88" s="7"/>
      <c r="AC88" s="7"/>
      <c r="AD88" s="7"/>
      <c r="AE88" s="7"/>
      <c r="AF88" s="7"/>
      <c r="AG88" s="30" t="s">
        <v>180</v>
      </c>
      <c r="AH88" s="1" t="s">
        <v>181</v>
      </c>
      <c r="AK88" s="1" t="e">
        <f>VLOOKUP(AH88,#REF!,1,0)</f>
        <v>#REF!</v>
      </c>
    </row>
    <row r="89" spans="1:37" x14ac:dyDescent="0.25">
      <c r="A89" s="5">
        <v>6556</v>
      </c>
      <c r="B89" s="5" t="s">
        <v>1119</v>
      </c>
      <c r="C89" s="6" t="s">
        <v>1064</v>
      </c>
      <c r="D89" s="7">
        <f t="shared" si="13"/>
        <v>6206.2328310307394</v>
      </c>
      <c r="E89" s="8">
        <f t="shared" si="14"/>
        <v>4.2219048565674984E-5</v>
      </c>
      <c r="F89" s="9">
        <v>3.4534787102977378E-5</v>
      </c>
      <c r="G89" s="10">
        <f t="shared" si="20"/>
        <v>7.6842614626976058E-6</v>
      </c>
      <c r="H89" s="41">
        <f t="shared" si="21"/>
        <v>8.5699999999999998E-2</v>
      </c>
      <c r="I89" s="41">
        <f t="shared" si="22"/>
        <v>1E-3</v>
      </c>
      <c r="J89" s="41">
        <f t="shared" si="23"/>
        <v>8.6699999999999999E-2</v>
      </c>
      <c r="K89" s="7">
        <f t="shared" si="15"/>
        <v>66.159312973045914</v>
      </c>
      <c r="L89" s="29">
        <f t="shared" si="24"/>
        <v>4.5006098280989257E-7</v>
      </c>
      <c r="M89" s="38">
        <f t="shared" si="16"/>
        <v>1881.4728519528358</v>
      </c>
      <c r="N89" s="39">
        <f t="shared" si="25"/>
        <v>1.2799067626730222E-5</v>
      </c>
      <c r="O89" s="7">
        <v>70957.69</v>
      </c>
      <c r="P89" s="7">
        <v>663</v>
      </c>
      <c r="Q89" s="7">
        <v>0</v>
      </c>
      <c r="R89" s="7"/>
      <c r="S89" s="7">
        <v>6152</v>
      </c>
      <c r="T89" s="7">
        <v>71.61</v>
      </c>
      <c r="U89" s="7">
        <f t="shared" si="17"/>
        <v>6206.2328310307394</v>
      </c>
      <c r="V89" s="7">
        <f t="shared" si="18"/>
        <v>66.159312973045914</v>
      </c>
      <c r="W89" s="7">
        <f t="shared" si="19"/>
        <v>1881.4728519528358</v>
      </c>
      <c r="X89" s="7"/>
      <c r="Y89" s="7"/>
      <c r="Z89" s="7"/>
      <c r="AA89" s="7"/>
      <c r="AB89" s="7"/>
      <c r="AC89" s="7"/>
      <c r="AD89" s="7"/>
      <c r="AE89" s="7"/>
      <c r="AF89" s="7"/>
      <c r="AG89" s="30" t="s">
        <v>182</v>
      </c>
      <c r="AH89" s="1" t="s">
        <v>183</v>
      </c>
      <c r="AK89" s="1" t="e">
        <f>VLOOKUP(AH89,#REF!,1,0)</f>
        <v>#REF!</v>
      </c>
    </row>
    <row r="90" spans="1:37" x14ac:dyDescent="0.25">
      <c r="A90" s="5">
        <v>6575</v>
      </c>
      <c r="B90" s="5" t="s">
        <v>1119</v>
      </c>
      <c r="C90" s="6" t="s">
        <v>1066</v>
      </c>
      <c r="D90" s="7">
        <f t="shared" si="13"/>
        <v>28481.029944828431</v>
      </c>
      <c r="E90" s="8">
        <f t="shared" si="14"/>
        <v>1.9374748243878757E-4</v>
      </c>
      <c r="F90" s="9">
        <v>1.897558672846529E-4</v>
      </c>
      <c r="G90" s="10">
        <f t="shared" si="20"/>
        <v>3.991615154134672E-6</v>
      </c>
      <c r="H90" s="41">
        <f t="shared" si="21"/>
        <v>8.5699999999999998E-2</v>
      </c>
      <c r="I90" s="41">
        <f t="shared" si="22"/>
        <v>1E-3</v>
      </c>
      <c r="J90" s="41">
        <f t="shared" si="23"/>
        <v>8.6699999999999999E-2</v>
      </c>
      <c r="K90" s="7">
        <f t="shared" si="15"/>
        <v>303.10776986729371</v>
      </c>
      <c r="L90" s="29">
        <f t="shared" si="24"/>
        <v>2.0619467566020044E-6</v>
      </c>
      <c r="M90" s="38">
        <f t="shared" si="16"/>
        <v>8634.269144548156</v>
      </c>
      <c r="N90" s="39">
        <f t="shared" si="25"/>
        <v>5.8736215393041552E-5</v>
      </c>
      <c r="O90" s="7">
        <v>325627.78000000003</v>
      </c>
      <c r="P90" s="7">
        <v>2400</v>
      </c>
      <c r="Q90" s="7">
        <v>0</v>
      </c>
      <c r="R90" s="7"/>
      <c r="S90" s="7">
        <v>28232.15</v>
      </c>
      <c r="T90" s="7">
        <v>328.08</v>
      </c>
      <c r="U90" s="7">
        <f t="shared" si="17"/>
        <v>28481.029944828431</v>
      </c>
      <c r="V90" s="7">
        <f t="shared" si="18"/>
        <v>303.10776986729371</v>
      </c>
      <c r="W90" s="7">
        <f t="shared" si="19"/>
        <v>8634.269144548156</v>
      </c>
      <c r="X90" s="7"/>
      <c r="Y90" s="7"/>
      <c r="Z90" s="7"/>
      <c r="AA90" s="7"/>
      <c r="AB90" s="7"/>
      <c r="AC90" s="7"/>
      <c r="AD90" s="7"/>
      <c r="AE90" s="7"/>
      <c r="AF90" s="7"/>
      <c r="AG90" s="30" t="s">
        <v>184</v>
      </c>
      <c r="AH90" s="1" t="s">
        <v>185</v>
      </c>
      <c r="AK90" s="1" t="e">
        <f>VLOOKUP(AH90,#REF!,1,0)</f>
        <v>#REF!</v>
      </c>
    </row>
    <row r="91" spans="1:37" x14ac:dyDescent="0.25">
      <c r="A91" s="5">
        <v>6573</v>
      </c>
      <c r="B91" s="5" t="s">
        <v>1119</v>
      </c>
      <c r="C91" s="6" t="s">
        <v>1068</v>
      </c>
      <c r="D91" s="7">
        <f t="shared" si="13"/>
        <v>5634.1033080361904</v>
      </c>
      <c r="E91" s="8">
        <f t="shared" si="14"/>
        <v>3.8327031495933229E-5</v>
      </c>
      <c r="F91" s="9">
        <v>3.8833469429770425E-5</v>
      </c>
      <c r="G91" s="10">
        <f t="shared" si="20"/>
        <v>-5.0643793383719571E-7</v>
      </c>
      <c r="H91" s="41">
        <f t="shared" si="21"/>
        <v>8.5699999999999998E-2</v>
      </c>
      <c r="I91" s="41">
        <f t="shared" si="22"/>
        <v>1E-3</v>
      </c>
      <c r="J91" s="41">
        <f t="shared" si="23"/>
        <v>8.6699999999999999E-2</v>
      </c>
      <c r="K91" s="7">
        <f t="shared" si="15"/>
        <v>59.581260908137565</v>
      </c>
      <c r="L91" s="29">
        <f t="shared" si="24"/>
        <v>4.053125650245772E-7</v>
      </c>
      <c r="M91" s="38">
        <f t="shared" si="16"/>
        <v>1708.0268671465919</v>
      </c>
      <c r="N91" s="39">
        <f t="shared" si="25"/>
        <v>1.1619169183435763E-5</v>
      </c>
      <c r="O91" s="7">
        <v>64416.25</v>
      </c>
      <c r="P91" s="7">
        <v>0</v>
      </c>
      <c r="Q91" s="7">
        <v>0</v>
      </c>
      <c r="R91" s="7"/>
      <c r="S91" s="7">
        <v>5584.87</v>
      </c>
      <c r="T91" s="7">
        <v>64.489999999999995</v>
      </c>
      <c r="U91" s="7">
        <f t="shared" si="17"/>
        <v>5634.1033080361904</v>
      </c>
      <c r="V91" s="7">
        <f t="shared" si="18"/>
        <v>59.581260908137565</v>
      </c>
      <c r="W91" s="7">
        <f t="shared" si="19"/>
        <v>1708.0268671465919</v>
      </c>
      <c r="X91" s="7"/>
      <c r="Y91" s="7"/>
      <c r="Z91" s="7"/>
      <c r="AA91" s="7"/>
      <c r="AB91" s="7"/>
      <c r="AC91" s="7"/>
      <c r="AD91" s="7"/>
      <c r="AE91" s="7"/>
      <c r="AF91" s="7"/>
      <c r="AG91" s="30" t="s">
        <v>186</v>
      </c>
      <c r="AH91" s="1" t="s">
        <v>187</v>
      </c>
      <c r="AK91" s="1" t="e">
        <f>VLOOKUP(AH91,#REF!,1,0)</f>
        <v>#REF!</v>
      </c>
    </row>
    <row r="92" spans="1:37" x14ac:dyDescent="0.25">
      <c r="A92" s="5">
        <v>6583</v>
      </c>
      <c r="B92" s="5" t="s">
        <v>1119</v>
      </c>
      <c r="C92" s="6" t="s">
        <v>1070</v>
      </c>
      <c r="D92" s="7">
        <f t="shared" si="13"/>
        <v>4066.8983721885697</v>
      </c>
      <c r="E92" s="8">
        <f t="shared" si="14"/>
        <v>2.7665829588055834E-5</v>
      </c>
      <c r="F92" s="9">
        <v>2.6320934076572324E-5</v>
      </c>
      <c r="G92" s="10">
        <f t="shared" si="20"/>
        <v>1.3448955114835092E-6</v>
      </c>
      <c r="H92" s="41">
        <f t="shared" si="21"/>
        <v>8.5699999999999998E-2</v>
      </c>
      <c r="I92" s="41">
        <f t="shared" si="22"/>
        <v>1E-3</v>
      </c>
      <c r="J92" s="41">
        <f t="shared" si="23"/>
        <v>8.6699999999999999E-2</v>
      </c>
      <c r="K92" s="7">
        <f t="shared" si="15"/>
        <v>42.988309351149653</v>
      </c>
      <c r="L92" s="29">
        <f t="shared" si="24"/>
        <v>2.9243593813914679E-7</v>
      </c>
      <c r="M92" s="38">
        <f t="shared" si="16"/>
        <v>1232.915213987091</v>
      </c>
      <c r="N92" s="39">
        <f t="shared" si="25"/>
        <v>8.387134146244334E-6</v>
      </c>
      <c r="O92" s="7">
        <v>46496.959999999999</v>
      </c>
      <c r="P92" s="7">
        <v>0</v>
      </c>
      <c r="Q92" s="7">
        <v>0</v>
      </c>
      <c r="R92" s="7"/>
      <c r="S92" s="7">
        <v>4031.36</v>
      </c>
      <c r="T92" s="7">
        <v>46.53</v>
      </c>
      <c r="U92" s="7">
        <f t="shared" si="17"/>
        <v>4066.8983721885697</v>
      </c>
      <c r="V92" s="7">
        <f t="shared" si="18"/>
        <v>42.988309351149653</v>
      </c>
      <c r="W92" s="7">
        <f t="shared" si="19"/>
        <v>1232.915213987091</v>
      </c>
      <c r="X92" s="7"/>
      <c r="Y92" s="7"/>
      <c r="Z92" s="7"/>
      <c r="AA92" s="7"/>
      <c r="AB92" s="7"/>
      <c r="AC92" s="7"/>
      <c r="AD92" s="7"/>
      <c r="AE92" s="7"/>
      <c r="AF92" s="7"/>
      <c r="AG92" s="30" t="s">
        <v>188</v>
      </c>
      <c r="AH92" s="1" t="s">
        <v>189</v>
      </c>
      <c r="AK92" s="1" t="e">
        <f>VLOOKUP(AH92,#REF!,1,0)</f>
        <v>#REF!</v>
      </c>
    </row>
    <row r="93" spans="1:37" x14ac:dyDescent="0.25">
      <c r="A93" s="5">
        <v>6353</v>
      </c>
      <c r="B93" s="5" t="s">
        <v>1119</v>
      </c>
      <c r="C93" s="6" t="s">
        <v>1072</v>
      </c>
      <c r="D93" s="7">
        <f t="shared" si="13"/>
        <v>10785.084882850564</v>
      </c>
      <c r="E93" s="8">
        <f t="shared" si="14"/>
        <v>7.3367537901147714E-5</v>
      </c>
      <c r="F93" s="9">
        <v>7.1917658985866522E-5</v>
      </c>
      <c r="G93" s="10">
        <f t="shared" si="20"/>
        <v>1.4498789152811914E-6</v>
      </c>
      <c r="H93" s="41">
        <f t="shared" si="21"/>
        <v>8.5699999999999998E-2</v>
      </c>
      <c r="I93" s="41">
        <f t="shared" si="22"/>
        <v>1E-3</v>
      </c>
      <c r="J93" s="41">
        <f t="shared" si="23"/>
        <v>8.6699999999999999E-2</v>
      </c>
      <c r="K93" s="7">
        <f t="shared" si="15"/>
        <v>113.89638462948054</v>
      </c>
      <c r="L93" s="29">
        <f t="shared" si="24"/>
        <v>7.7480125626034858E-7</v>
      </c>
      <c r="M93" s="38">
        <f t="shared" si="16"/>
        <v>3269.5912263607697</v>
      </c>
      <c r="N93" s="39">
        <f t="shared" si="25"/>
        <v>2.2242000023821932E-5</v>
      </c>
      <c r="O93" s="7">
        <v>123307.67</v>
      </c>
      <c r="P93" s="7">
        <v>0</v>
      </c>
      <c r="Q93" s="7">
        <v>0</v>
      </c>
      <c r="R93" s="7"/>
      <c r="S93" s="7">
        <v>10690.84</v>
      </c>
      <c r="T93" s="7">
        <v>123.28</v>
      </c>
      <c r="U93" s="7">
        <f t="shared" si="17"/>
        <v>10785.084882850564</v>
      </c>
      <c r="V93" s="7">
        <f t="shared" si="18"/>
        <v>113.89638462948054</v>
      </c>
      <c r="W93" s="7">
        <f t="shared" si="19"/>
        <v>3269.5912263607697</v>
      </c>
      <c r="X93" s="7"/>
      <c r="Y93" s="7"/>
      <c r="Z93" s="7"/>
      <c r="AA93" s="7"/>
      <c r="AB93" s="7"/>
      <c r="AC93" s="7"/>
      <c r="AD93" s="7"/>
      <c r="AE93" s="7"/>
      <c r="AF93" s="7"/>
      <c r="AG93" s="30" t="s">
        <v>190</v>
      </c>
      <c r="AH93" s="1" t="s">
        <v>191</v>
      </c>
      <c r="AK93" s="1" t="e">
        <f>VLOOKUP(AH93,#REF!,1,0)</f>
        <v>#REF!</v>
      </c>
    </row>
    <row r="94" spans="1:37" x14ac:dyDescent="0.25">
      <c r="A94" s="5">
        <v>6584</v>
      </c>
      <c r="B94" s="5" t="s">
        <v>1119</v>
      </c>
      <c r="C94" s="6" t="s">
        <v>1074</v>
      </c>
      <c r="D94" s="7">
        <f t="shared" si="13"/>
        <v>15198.612253859381</v>
      </c>
      <c r="E94" s="8">
        <f t="shared" si="14"/>
        <v>1.0339137546826173E-4</v>
      </c>
      <c r="F94" s="9">
        <v>1.007195024102422E-4</v>
      </c>
      <c r="G94" s="10">
        <f t="shared" si="20"/>
        <v>2.671873058019531E-6</v>
      </c>
      <c r="H94" s="41">
        <f t="shared" si="21"/>
        <v>8.5699999999999998E-2</v>
      </c>
      <c r="I94" s="41">
        <f t="shared" si="22"/>
        <v>1E-3</v>
      </c>
      <c r="J94" s="41">
        <f t="shared" si="23"/>
        <v>8.6699999999999999E-2</v>
      </c>
      <c r="K94" s="7">
        <f t="shared" si="15"/>
        <v>160.53403466270714</v>
      </c>
      <c r="L94" s="29">
        <f t="shared" si="24"/>
        <v>1.0920625104461238E-6</v>
      </c>
      <c r="M94" s="38">
        <f t="shared" si="16"/>
        <v>4607.5900021051739</v>
      </c>
      <c r="N94" s="39">
        <f t="shared" si="25"/>
        <v>3.1343984566123564E-5</v>
      </c>
      <c r="O94" s="7">
        <v>173769.09</v>
      </c>
      <c r="P94" s="7">
        <v>0</v>
      </c>
      <c r="Q94" s="7">
        <v>0</v>
      </c>
      <c r="R94" s="7"/>
      <c r="S94" s="7">
        <v>15065.8</v>
      </c>
      <c r="T94" s="7">
        <v>173.76</v>
      </c>
      <c r="U94" s="7">
        <f t="shared" si="17"/>
        <v>15198.612253859381</v>
      </c>
      <c r="V94" s="7">
        <f t="shared" si="18"/>
        <v>160.53403466270714</v>
      </c>
      <c r="W94" s="7">
        <f t="shared" si="19"/>
        <v>4607.5900021051739</v>
      </c>
      <c r="X94" s="7"/>
      <c r="Y94" s="7"/>
      <c r="Z94" s="7"/>
      <c r="AA94" s="7"/>
      <c r="AB94" s="7"/>
      <c r="AC94" s="7"/>
      <c r="AD94" s="7"/>
      <c r="AE94" s="7"/>
      <c r="AF94" s="7"/>
      <c r="AG94" s="30" t="s">
        <v>192</v>
      </c>
      <c r="AH94" s="1" t="s">
        <v>193</v>
      </c>
      <c r="AK94" s="1" t="e">
        <f>VLOOKUP(AH94,#REF!,1,0)</f>
        <v>#REF!</v>
      </c>
    </row>
    <row r="95" spans="1:37" x14ac:dyDescent="0.25">
      <c r="A95" s="5">
        <v>6366</v>
      </c>
      <c r="B95" s="5" t="s">
        <v>1119</v>
      </c>
      <c r="C95" s="6" t="s">
        <v>1076</v>
      </c>
      <c r="D95" s="7">
        <f t="shared" si="13"/>
        <v>13107.862348518907</v>
      </c>
      <c r="E95" s="8">
        <f t="shared" si="14"/>
        <v>8.9168661916345259E-5</v>
      </c>
      <c r="F95" s="9">
        <v>9.9116504428809003E-5</v>
      </c>
      <c r="G95" s="10">
        <f t="shared" si="20"/>
        <v>-9.9478425124637437E-6</v>
      </c>
      <c r="H95" s="41">
        <f t="shared" si="21"/>
        <v>8.5699999999999998E-2</v>
      </c>
      <c r="I95" s="41">
        <f t="shared" si="22"/>
        <v>1E-3</v>
      </c>
      <c r="J95" s="41">
        <f t="shared" si="23"/>
        <v>8.6699999999999999E-2</v>
      </c>
      <c r="K95" s="7">
        <f t="shared" si="15"/>
        <v>138.56407987288682</v>
      </c>
      <c r="L95" s="29">
        <f t="shared" si="24"/>
        <v>9.4260782295528109E-7</v>
      </c>
      <c r="M95" s="38">
        <f t="shared" si="16"/>
        <v>3973.7611893263684</v>
      </c>
      <c r="N95" s="39">
        <f t="shared" si="25"/>
        <v>2.703224664755304E-5</v>
      </c>
      <c r="O95" s="7">
        <v>149864.72</v>
      </c>
      <c r="P95" s="7">
        <v>0</v>
      </c>
      <c r="Q95" s="7">
        <v>0</v>
      </c>
      <c r="R95" s="7"/>
      <c r="S95" s="7">
        <v>12993.32</v>
      </c>
      <c r="T95" s="7">
        <v>149.97999999999999</v>
      </c>
      <c r="U95" s="7">
        <f t="shared" si="17"/>
        <v>13107.862348518907</v>
      </c>
      <c r="V95" s="7">
        <f t="shared" si="18"/>
        <v>138.56407987288682</v>
      </c>
      <c r="W95" s="7">
        <f t="shared" si="19"/>
        <v>3973.7611893263684</v>
      </c>
      <c r="X95" s="7"/>
      <c r="Y95" s="7"/>
      <c r="Z95" s="7"/>
      <c r="AA95" s="7"/>
      <c r="AB95" s="7"/>
      <c r="AC95" s="7"/>
      <c r="AD95" s="7"/>
      <c r="AE95" s="7"/>
      <c r="AF95" s="7"/>
      <c r="AG95" s="30" t="s">
        <v>194</v>
      </c>
      <c r="AH95" s="1" t="s">
        <v>195</v>
      </c>
      <c r="AK95" s="1" t="e">
        <f>VLOOKUP(AH95,#REF!,1,0)</f>
        <v>#REF!</v>
      </c>
    </row>
    <row r="96" spans="1:37" x14ac:dyDescent="0.25">
      <c r="A96" s="5">
        <v>6587</v>
      </c>
      <c r="B96" s="5" t="s">
        <v>1119</v>
      </c>
      <c r="C96" s="6" t="s">
        <v>1078</v>
      </c>
      <c r="D96" s="7">
        <f t="shared" si="13"/>
        <v>5392.9964083911409</v>
      </c>
      <c r="E96" s="8">
        <f t="shared" si="14"/>
        <v>3.668685714495854E-5</v>
      </c>
      <c r="F96" s="9">
        <v>3.6526671390489972E-5</v>
      </c>
      <c r="G96" s="10">
        <f t="shared" si="20"/>
        <v>1.60185754468568E-7</v>
      </c>
      <c r="H96" s="41">
        <f t="shared" si="21"/>
        <v>8.5699999999999998E-2</v>
      </c>
      <c r="I96" s="41">
        <f t="shared" si="22"/>
        <v>1E-3</v>
      </c>
      <c r="J96" s="41">
        <f t="shared" si="23"/>
        <v>8.6699999999999999E-2</v>
      </c>
      <c r="K96" s="7">
        <f t="shared" si="15"/>
        <v>56.975908826249714</v>
      </c>
      <c r="L96" s="29">
        <f t="shared" si="24"/>
        <v>3.8758917483432588E-7</v>
      </c>
      <c r="M96" s="38">
        <f t="shared" si="16"/>
        <v>1634.9332371698806</v>
      </c>
      <c r="N96" s="39">
        <f t="shared" si="25"/>
        <v>1.1121936224594975E-5</v>
      </c>
      <c r="O96" s="7">
        <v>61659.48</v>
      </c>
      <c r="P96" s="7">
        <v>0</v>
      </c>
      <c r="Q96" s="7">
        <v>0</v>
      </c>
      <c r="R96" s="7"/>
      <c r="S96" s="7">
        <v>5345.87</v>
      </c>
      <c r="T96" s="7">
        <v>61.67</v>
      </c>
      <c r="U96" s="7">
        <f t="shared" si="17"/>
        <v>5392.9964083911409</v>
      </c>
      <c r="V96" s="7">
        <f t="shared" si="18"/>
        <v>56.975908826249714</v>
      </c>
      <c r="W96" s="7">
        <f t="shared" si="19"/>
        <v>1634.9332371698806</v>
      </c>
      <c r="X96" s="7"/>
      <c r="Y96" s="7"/>
      <c r="Z96" s="7"/>
      <c r="AA96" s="7"/>
      <c r="AB96" s="7"/>
      <c r="AC96" s="7"/>
      <c r="AD96" s="7"/>
      <c r="AE96" s="7"/>
      <c r="AF96" s="7"/>
      <c r="AG96" s="30" t="s">
        <v>196</v>
      </c>
      <c r="AH96" s="1" t="s">
        <v>197</v>
      </c>
      <c r="AK96" s="1" t="e">
        <f>VLOOKUP(AH96,#REF!,1,0)</f>
        <v>#REF!</v>
      </c>
    </row>
    <row r="97" spans="1:37" x14ac:dyDescent="0.25">
      <c r="A97" s="5">
        <v>6604</v>
      </c>
      <c r="B97" s="5" t="s">
        <v>1119</v>
      </c>
      <c r="C97" s="6" t="s">
        <v>1080</v>
      </c>
      <c r="D97" s="7">
        <f t="shared" si="13"/>
        <v>41707.357495126911</v>
      </c>
      <c r="E97" s="8">
        <f t="shared" si="14"/>
        <v>2.8372202583645063E-4</v>
      </c>
      <c r="F97" s="9">
        <v>2.8054557971073226E-4</v>
      </c>
      <c r="G97" s="10">
        <f t="shared" si="20"/>
        <v>3.1764461257183696E-6</v>
      </c>
      <c r="H97" s="41">
        <f t="shared" si="21"/>
        <v>8.5699999999999998E-2</v>
      </c>
      <c r="I97" s="41">
        <f t="shared" si="22"/>
        <v>1E-3</v>
      </c>
      <c r="J97" s="41">
        <f t="shared" si="23"/>
        <v>8.6699999999999999E-2</v>
      </c>
      <c r="K97" s="7">
        <f t="shared" si="15"/>
        <v>479.35706655585636</v>
      </c>
      <c r="L97" s="29">
        <f t="shared" si="24"/>
        <v>3.2609152483020916E-6</v>
      </c>
      <c r="M97" s="38">
        <f t="shared" si="16"/>
        <v>12643.9440785112</v>
      </c>
      <c r="N97" s="39">
        <f t="shared" si="25"/>
        <v>8.6012771941668548E-5</v>
      </c>
      <c r="O97" s="7">
        <v>476880.1</v>
      </c>
      <c r="P97" s="7">
        <v>42037.45</v>
      </c>
      <c r="Q97" s="7">
        <v>0</v>
      </c>
      <c r="R97" s="7"/>
      <c r="S97" s="7">
        <v>41342.9</v>
      </c>
      <c r="T97" s="7">
        <v>518.85</v>
      </c>
      <c r="U97" s="7">
        <f t="shared" si="17"/>
        <v>41707.357495126911</v>
      </c>
      <c r="V97" s="7">
        <f t="shared" si="18"/>
        <v>479.35706655585636</v>
      </c>
      <c r="W97" s="7">
        <f t="shared" si="19"/>
        <v>12643.9440785112</v>
      </c>
      <c r="X97" s="7"/>
      <c r="Y97" s="7"/>
      <c r="Z97" s="7"/>
      <c r="AA97" s="7"/>
      <c r="AB97" s="7"/>
      <c r="AC97" s="7"/>
      <c r="AD97" s="7"/>
      <c r="AE97" s="7"/>
      <c r="AF97" s="7"/>
      <c r="AG97" s="30" t="s">
        <v>198</v>
      </c>
      <c r="AH97" s="1" t="s">
        <v>199</v>
      </c>
      <c r="AK97" s="1" t="e">
        <f>VLOOKUP(AH97,#REF!,1,0)</f>
        <v>#REF!</v>
      </c>
    </row>
    <row r="98" spans="1:37" x14ac:dyDescent="0.25">
      <c r="A98" s="5">
        <v>6588</v>
      </c>
      <c r="B98" s="5" t="s">
        <v>1119</v>
      </c>
      <c r="C98" s="6" t="s">
        <v>1082</v>
      </c>
      <c r="D98" s="7">
        <f t="shared" si="13"/>
        <v>10351.072287179881</v>
      </c>
      <c r="E98" s="8">
        <f t="shared" si="14"/>
        <v>7.0415086816309495E-5</v>
      </c>
      <c r="F98" s="9">
        <v>7.1607907754619432E-5</v>
      </c>
      <c r="G98" s="10">
        <f t="shared" si="20"/>
        <v>-1.1928209383099372E-6</v>
      </c>
      <c r="H98" s="41">
        <f t="shared" si="21"/>
        <v>8.5699999999999998E-2</v>
      </c>
      <c r="I98" s="41">
        <f t="shared" si="22"/>
        <v>1E-3</v>
      </c>
      <c r="J98" s="41">
        <f t="shared" si="23"/>
        <v>8.6699999999999999E-2</v>
      </c>
      <c r="K98" s="7">
        <f t="shared" si="15"/>
        <v>109.39707092778058</v>
      </c>
      <c r="L98" s="29">
        <f t="shared" si="24"/>
        <v>7.4419384128640387E-7</v>
      </c>
      <c r="M98" s="38">
        <f t="shared" si="16"/>
        <v>3138.0165757809341</v>
      </c>
      <c r="N98" s="39">
        <f t="shared" si="25"/>
        <v>2.1346939088455892E-5</v>
      </c>
      <c r="O98" s="7">
        <v>118346.89</v>
      </c>
      <c r="P98" s="7">
        <v>0</v>
      </c>
      <c r="Q98" s="7">
        <v>0</v>
      </c>
      <c r="R98" s="7"/>
      <c r="S98" s="7">
        <v>10260.620000000001</v>
      </c>
      <c r="T98" s="7">
        <v>118.41</v>
      </c>
      <c r="U98" s="7">
        <f t="shared" si="17"/>
        <v>10351.072287179881</v>
      </c>
      <c r="V98" s="7">
        <f t="shared" si="18"/>
        <v>109.39707092778058</v>
      </c>
      <c r="W98" s="7">
        <f t="shared" si="19"/>
        <v>3138.0165757809341</v>
      </c>
      <c r="X98" s="7"/>
      <c r="Y98" s="7"/>
      <c r="Z98" s="7"/>
      <c r="AA98" s="7"/>
      <c r="AB98" s="7"/>
      <c r="AC98" s="7"/>
      <c r="AD98" s="7"/>
      <c r="AE98" s="7"/>
      <c r="AF98" s="7"/>
      <c r="AG98" s="30" t="s">
        <v>200</v>
      </c>
      <c r="AH98" s="1" t="s">
        <v>201</v>
      </c>
      <c r="AK98" s="1" t="e">
        <f>VLOOKUP(AH98,#REF!,1,0)</f>
        <v>#REF!</v>
      </c>
    </row>
    <row r="99" spans="1:37" x14ac:dyDescent="0.25">
      <c r="A99" s="5">
        <v>6589</v>
      </c>
      <c r="B99" s="5" t="s">
        <v>1119</v>
      </c>
      <c r="C99" s="6" t="s">
        <v>1084</v>
      </c>
      <c r="D99" s="7">
        <f t="shared" si="13"/>
        <v>12996.801852360231</v>
      </c>
      <c r="E99" s="8">
        <f t="shared" si="14"/>
        <v>8.8413152316768663E-5</v>
      </c>
      <c r="F99" s="9">
        <v>9.0918987597476549E-5</v>
      </c>
      <c r="G99" s="10">
        <f t="shared" si="20"/>
        <v>-2.5058352807078856E-6</v>
      </c>
      <c r="H99" s="41">
        <f t="shared" si="21"/>
        <v>8.5699999999999998E-2</v>
      </c>
      <c r="I99" s="41">
        <f t="shared" si="22"/>
        <v>1E-3</v>
      </c>
      <c r="J99" s="41">
        <f t="shared" si="23"/>
        <v>8.6699999999999999E-2</v>
      </c>
      <c r="K99" s="7">
        <f t="shared" si="15"/>
        <v>137.26140383194291</v>
      </c>
      <c r="L99" s="29">
        <f t="shared" si="24"/>
        <v>9.3374612786015559E-7</v>
      </c>
      <c r="M99" s="38">
        <f t="shared" si="16"/>
        <v>3940.0922448739161</v>
      </c>
      <c r="N99" s="39">
        <f t="shared" si="25"/>
        <v>2.680320741559161E-5</v>
      </c>
      <c r="O99" s="7">
        <v>148596.15</v>
      </c>
      <c r="P99" s="7">
        <v>0</v>
      </c>
      <c r="Q99" s="7">
        <v>0</v>
      </c>
      <c r="R99" s="7"/>
      <c r="S99" s="7">
        <v>12883.23</v>
      </c>
      <c r="T99" s="7">
        <v>148.57</v>
      </c>
      <c r="U99" s="7">
        <f t="shared" si="17"/>
        <v>12996.801852360231</v>
      </c>
      <c r="V99" s="7">
        <f t="shared" si="18"/>
        <v>137.26140383194291</v>
      </c>
      <c r="W99" s="7">
        <f t="shared" si="19"/>
        <v>3940.0922448739161</v>
      </c>
      <c r="X99" s="7"/>
      <c r="Y99" s="7"/>
      <c r="Z99" s="7"/>
      <c r="AA99" s="7"/>
      <c r="AB99" s="7"/>
      <c r="AC99" s="7"/>
      <c r="AD99" s="7"/>
      <c r="AE99" s="7"/>
      <c r="AF99" s="7"/>
      <c r="AG99" s="30" t="s">
        <v>202</v>
      </c>
      <c r="AH99" s="1" t="s">
        <v>203</v>
      </c>
      <c r="AK99" s="1" t="e">
        <f>VLOOKUP(AH99,#REF!,1,0)</f>
        <v>#REF!</v>
      </c>
    </row>
    <row r="100" spans="1:37" x14ac:dyDescent="0.25">
      <c r="A100" s="5">
        <v>6580</v>
      </c>
      <c r="B100" s="5" t="s">
        <v>1119</v>
      </c>
      <c r="C100" s="6" t="s">
        <v>1086</v>
      </c>
      <c r="D100" s="7">
        <f t="shared" si="13"/>
        <v>13518.541042144445</v>
      </c>
      <c r="E100" s="8">
        <f t="shared" si="14"/>
        <v>9.1962379809810906E-5</v>
      </c>
      <c r="F100" s="9">
        <v>9.5525158132822637E-5</v>
      </c>
      <c r="G100" s="10">
        <f t="shared" si="20"/>
        <v>-3.5627783230117308E-6</v>
      </c>
      <c r="H100" s="41">
        <f t="shared" si="21"/>
        <v>8.5699999999999998E-2</v>
      </c>
      <c r="I100" s="41">
        <f t="shared" si="22"/>
        <v>1E-3</v>
      </c>
      <c r="J100" s="41">
        <f t="shared" si="23"/>
        <v>8.6699999999999999E-2</v>
      </c>
      <c r="K100" s="7">
        <f t="shared" si="15"/>
        <v>144.15357636062498</v>
      </c>
      <c r="L100" s="29">
        <f t="shared" si="24"/>
        <v>9.806314082925226E-7</v>
      </c>
      <c r="M100" s="38">
        <f t="shared" si="16"/>
        <v>4098.2619668461148</v>
      </c>
      <c r="N100" s="39">
        <f t="shared" si="25"/>
        <v>2.7879186250960976E-5</v>
      </c>
      <c r="O100" s="7">
        <v>154559.67000000001</v>
      </c>
      <c r="P100" s="7">
        <v>1379.44</v>
      </c>
      <c r="Q100" s="7">
        <v>0</v>
      </c>
      <c r="R100" s="7"/>
      <c r="S100" s="7">
        <v>13400.41</v>
      </c>
      <c r="T100" s="7">
        <v>156.03</v>
      </c>
      <c r="U100" s="7">
        <f t="shared" si="17"/>
        <v>13518.541042144445</v>
      </c>
      <c r="V100" s="7">
        <f t="shared" si="18"/>
        <v>144.15357636062498</v>
      </c>
      <c r="W100" s="7">
        <f t="shared" si="19"/>
        <v>4098.2619668461148</v>
      </c>
      <c r="X100" s="7"/>
      <c r="Y100" s="7"/>
      <c r="Z100" s="7"/>
      <c r="AA100" s="7"/>
      <c r="AB100" s="7"/>
      <c r="AC100" s="7"/>
      <c r="AD100" s="7"/>
      <c r="AE100" s="7"/>
      <c r="AF100" s="7"/>
      <c r="AG100" s="30" t="s">
        <v>204</v>
      </c>
      <c r="AH100" s="1" t="s">
        <v>205</v>
      </c>
      <c r="AK100" s="1" t="e">
        <f>VLOOKUP(AH100,#REF!,1,0)</f>
        <v>#REF!</v>
      </c>
    </row>
    <row r="101" spans="1:37" x14ac:dyDescent="0.25">
      <c r="A101" s="5">
        <v>6597</v>
      </c>
      <c r="B101" s="5" t="s">
        <v>1119</v>
      </c>
      <c r="C101" s="6" t="s">
        <v>1088</v>
      </c>
      <c r="D101" s="7">
        <f t="shared" si="13"/>
        <v>22581.55772486073</v>
      </c>
      <c r="E101" s="8">
        <f t="shared" si="14"/>
        <v>1.5361522975865393E-4</v>
      </c>
      <c r="F101" s="9">
        <v>1.415571613134241E-4</v>
      </c>
      <c r="G101" s="10">
        <f t="shared" si="20"/>
        <v>1.2058068445229829E-5</v>
      </c>
      <c r="H101" s="41">
        <f t="shared" si="21"/>
        <v>8.5699999999999998E-2</v>
      </c>
      <c r="I101" s="41">
        <f t="shared" si="22"/>
        <v>1E-3</v>
      </c>
      <c r="J101" s="41">
        <f t="shared" si="23"/>
        <v>8.6699999999999999E-2</v>
      </c>
      <c r="K101" s="7">
        <f t="shared" si="15"/>
        <v>271.16910977124297</v>
      </c>
      <c r="L101" s="29">
        <f t="shared" si="24"/>
        <v>1.8446781045179664E-6</v>
      </c>
      <c r="M101" s="38">
        <f t="shared" si="16"/>
        <v>6845.7934097640155</v>
      </c>
      <c r="N101" s="39">
        <f t="shared" si="25"/>
        <v>4.656977788398625E-5</v>
      </c>
      <c r="O101" s="7">
        <v>258428.76</v>
      </c>
      <c r="P101" s="7">
        <v>35084.720000000001</v>
      </c>
      <c r="Q101" s="7">
        <v>0</v>
      </c>
      <c r="R101" s="7"/>
      <c r="S101" s="7">
        <v>22384.23</v>
      </c>
      <c r="T101" s="7">
        <v>293.51</v>
      </c>
      <c r="U101" s="7">
        <f t="shared" si="17"/>
        <v>22581.55772486073</v>
      </c>
      <c r="V101" s="7">
        <f t="shared" si="18"/>
        <v>271.16910977124297</v>
      </c>
      <c r="W101" s="7">
        <f t="shared" si="19"/>
        <v>6845.7934097640155</v>
      </c>
      <c r="X101" s="7"/>
      <c r="Y101" s="7"/>
      <c r="Z101" s="7"/>
      <c r="AA101" s="7"/>
      <c r="AB101" s="7"/>
      <c r="AC101" s="7"/>
      <c r="AD101" s="7"/>
      <c r="AE101" s="7"/>
      <c r="AF101" s="7"/>
      <c r="AG101" s="30" t="s">
        <v>206</v>
      </c>
      <c r="AH101" s="1" t="s">
        <v>207</v>
      </c>
      <c r="AK101" s="1" t="e">
        <f>VLOOKUP(AH101,#REF!,1,0)</f>
        <v>#REF!</v>
      </c>
    </row>
    <row r="102" spans="1:37" x14ac:dyDescent="0.25">
      <c r="A102" s="5">
        <v>6600</v>
      </c>
      <c r="B102" s="5" t="s">
        <v>1119</v>
      </c>
      <c r="C102" s="6" t="s">
        <v>1090</v>
      </c>
      <c r="D102" s="7">
        <f t="shared" si="13"/>
        <v>14156.162866080236</v>
      </c>
      <c r="E102" s="8">
        <f t="shared" si="14"/>
        <v>9.6299920389449219E-5</v>
      </c>
      <c r="F102" s="9">
        <v>9.0604710320841387E-5</v>
      </c>
      <c r="G102" s="10">
        <f t="shared" si="20"/>
        <v>5.6952100686078323E-6</v>
      </c>
      <c r="H102" s="41">
        <f t="shared" si="21"/>
        <v>8.5699999999999998E-2</v>
      </c>
      <c r="I102" s="41">
        <f t="shared" si="22"/>
        <v>1E-3</v>
      </c>
      <c r="J102" s="41">
        <f t="shared" si="23"/>
        <v>8.6699999999999999E-2</v>
      </c>
      <c r="K102" s="7">
        <f t="shared" si="15"/>
        <v>150.60228470515591</v>
      </c>
      <c r="L102" s="29">
        <f t="shared" si="24"/>
        <v>1.0244999414584638E-6</v>
      </c>
      <c r="M102" s="38">
        <f t="shared" si="16"/>
        <v>4291.5625058703008</v>
      </c>
      <c r="N102" s="39">
        <f t="shared" si="25"/>
        <v>2.9194148977468591E-5</v>
      </c>
      <c r="O102" s="7">
        <v>161849.29999999999</v>
      </c>
      <c r="P102" s="7">
        <v>1178.8</v>
      </c>
      <c r="Q102" s="7">
        <v>0</v>
      </c>
      <c r="R102" s="7"/>
      <c r="S102" s="7">
        <v>14032.46</v>
      </c>
      <c r="T102" s="7">
        <v>163.01</v>
      </c>
      <c r="U102" s="7">
        <f t="shared" si="17"/>
        <v>14156.162866080236</v>
      </c>
      <c r="V102" s="7">
        <f t="shared" si="18"/>
        <v>150.60228470515591</v>
      </c>
      <c r="W102" s="7">
        <f t="shared" si="19"/>
        <v>4291.5625058703008</v>
      </c>
      <c r="X102" s="7"/>
      <c r="Y102" s="7"/>
      <c r="Z102" s="7"/>
      <c r="AA102" s="7"/>
      <c r="AB102" s="7"/>
      <c r="AC102" s="7"/>
      <c r="AD102" s="7"/>
      <c r="AE102" s="7"/>
      <c r="AF102" s="7"/>
      <c r="AG102" s="30" t="s">
        <v>208</v>
      </c>
      <c r="AH102" s="1" t="s">
        <v>209</v>
      </c>
      <c r="AK102" s="1" t="e">
        <f>VLOOKUP(AH102,#REF!,1,0)</f>
        <v>#REF!</v>
      </c>
    </row>
    <row r="103" spans="1:37" x14ac:dyDescent="0.25">
      <c r="A103" s="5">
        <v>6591</v>
      </c>
      <c r="B103" s="5" t="s">
        <v>1119</v>
      </c>
      <c r="C103" s="6" t="s">
        <v>1092</v>
      </c>
      <c r="D103" s="7">
        <f t="shared" si="13"/>
        <v>14170.195489402675</v>
      </c>
      <c r="E103" s="8">
        <f t="shared" si="14"/>
        <v>9.6395379909206797E-5</v>
      </c>
      <c r="F103" s="9">
        <v>8.645878202589622E-5</v>
      </c>
      <c r="G103" s="10">
        <f t="shared" si="20"/>
        <v>9.9365978833105764E-6</v>
      </c>
      <c r="H103" s="41">
        <f t="shared" si="21"/>
        <v>8.5699999999999998E-2</v>
      </c>
      <c r="I103" s="41">
        <f t="shared" si="22"/>
        <v>1E-3</v>
      </c>
      <c r="J103" s="41">
        <f t="shared" si="23"/>
        <v>8.6699999999999999E-2</v>
      </c>
      <c r="K103" s="7">
        <f t="shared" si="15"/>
        <v>149.75231168553293</v>
      </c>
      <c r="L103" s="29">
        <f t="shared" si="24"/>
        <v>1.0187178425311477E-6</v>
      </c>
      <c r="M103" s="38">
        <f t="shared" si="16"/>
        <v>4295.8166163011629</v>
      </c>
      <c r="N103" s="39">
        <f t="shared" si="25"/>
        <v>2.9223088351767652E-5</v>
      </c>
      <c r="O103" s="7">
        <v>162009.60999999999</v>
      </c>
      <c r="P103" s="7">
        <v>0</v>
      </c>
      <c r="Q103" s="7">
        <v>0</v>
      </c>
      <c r="R103" s="7"/>
      <c r="S103" s="7">
        <v>14046.37</v>
      </c>
      <c r="T103" s="7">
        <v>162.09</v>
      </c>
      <c r="U103" s="7">
        <f t="shared" si="17"/>
        <v>14170.195489402675</v>
      </c>
      <c r="V103" s="7">
        <f t="shared" si="18"/>
        <v>149.75231168553293</v>
      </c>
      <c r="W103" s="7">
        <f t="shared" si="19"/>
        <v>4295.8166163011629</v>
      </c>
      <c r="X103" s="7"/>
      <c r="Y103" s="7"/>
      <c r="Z103" s="7"/>
      <c r="AA103" s="7"/>
      <c r="AB103" s="7"/>
      <c r="AC103" s="7"/>
      <c r="AD103" s="7"/>
      <c r="AE103" s="7"/>
      <c r="AF103" s="7"/>
      <c r="AG103" s="30" t="s">
        <v>210</v>
      </c>
      <c r="AH103" s="1" t="s">
        <v>211</v>
      </c>
      <c r="AK103" s="1" t="e">
        <f>VLOOKUP(AH103,#REF!,1,0)</f>
        <v>#REF!</v>
      </c>
    </row>
    <row r="104" spans="1:37" x14ac:dyDescent="0.25">
      <c r="A104" s="5">
        <v>6408</v>
      </c>
      <c r="B104" s="5" t="s">
        <v>1119</v>
      </c>
      <c r="C104" s="6" t="s">
        <v>1120</v>
      </c>
      <c r="D104" s="7">
        <f t="shared" si="13"/>
        <v>116990.11178517662</v>
      </c>
      <c r="E104" s="8">
        <f t="shared" si="14"/>
        <v>7.9584690836386265E-4</v>
      </c>
      <c r="F104" s="9">
        <v>7.3107068354125713E-4</v>
      </c>
      <c r="G104" s="10">
        <f t="shared" si="20"/>
        <v>6.4776224822605524E-5</v>
      </c>
      <c r="H104" s="41">
        <f t="shared" si="21"/>
        <v>8.5699999999999998E-2</v>
      </c>
      <c r="I104" s="41">
        <f t="shared" si="22"/>
        <v>1E-3</v>
      </c>
      <c r="J104" s="41">
        <f t="shared" si="23"/>
        <v>8.6699999999999999E-2</v>
      </c>
      <c r="K104" s="7">
        <f t="shared" si="15"/>
        <v>1357.3699569892342</v>
      </c>
      <c r="L104" s="29">
        <f t="shared" si="24"/>
        <v>9.2337605913181696E-6</v>
      </c>
      <c r="M104" s="38">
        <f t="shared" si="16"/>
        <v>35466.558420139154</v>
      </c>
      <c r="N104" s="39">
        <f t="shared" si="25"/>
        <v>2.4126783399270563E-4</v>
      </c>
      <c r="O104" s="7">
        <v>1337574.72</v>
      </c>
      <c r="P104" s="7">
        <v>131769.26</v>
      </c>
      <c r="Q104" s="7">
        <v>0</v>
      </c>
      <c r="R104" s="7"/>
      <c r="S104" s="7">
        <v>115967.8</v>
      </c>
      <c r="T104" s="7">
        <v>1469.2</v>
      </c>
      <c r="U104" s="7">
        <f t="shared" si="17"/>
        <v>116990.11178517662</v>
      </c>
      <c r="V104" s="7">
        <f t="shared" si="18"/>
        <v>1357.3699569892342</v>
      </c>
      <c r="W104" s="7">
        <f t="shared" si="19"/>
        <v>35466.558420139154</v>
      </c>
      <c r="X104" s="7"/>
      <c r="Y104" s="7"/>
      <c r="Z104" s="7"/>
      <c r="AA104" s="7"/>
      <c r="AB104" s="7"/>
      <c r="AC104" s="7"/>
      <c r="AD104" s="7"/>
      <c r="AE104" s="7"/>
      <c r="AF104" s="7"/>
      <c r="AG104" s="30" t="s">
        <v>212</v>
      </c>
      <c r="AH104" s="1" t="s">
        <v>213</v>
      </c>
      <c r="AK104" s="1" t="e">
        <f>VLOOKUP(AH104,#REF!,1,0)</f>
        <v>#REF!</v>
      </c>
    </row>
    <row r="105" spans="1:37" x14ac:dyDescent="0.25">
      <c r="A105" s="5">
        <v>6356</v>
      </c>
      <c r="B105" s="5" t="s">
        <v>1119</v>
      </c>
      <c r="C105" s="6" t="s">
        <v>1094</v>
      </c>
      <c r="D105" s="7">
        <f t="shared" si="13"/>
        <v>4984.1537589386335</v>
      </c>
      <c r="E105" s="8">
        <f t="shared" si="14"/>
        <v>3.3905629282115384E-5</v>
      </c>
      <c r="F105" s="9">
        <v>3.4036285635155316E-5</v>
      </c>
      <c r="G105" s="10">
        <f t="shared" si="20"/>
        <v>-1.3065635303993235E-7</v>
      </c>
      <c r="H105" s="41">
        <f t="shared" si="21"/>
        <v>8.5699999999999998E-2</v>
      </c>
      <c r="I105" s="41">
        <f t="shared" si="22"/>
        <v>1E-3</v>
      </c>
      <c r="J105" s="41">
        <f t="shared" si="23"/>
        <v>8.6699999999999999E-2</v>
      </c>
      <c r="K105" s="7">
        <f t="shared" si="15"/>
        <v>52.67061070511587</v>
      </c>
      <c r="L105" s="29">
        <f t="shared" si="24"/>
        <v>3.5830158678944244E-7</v>
      </c>
      <c r="M105" s="38">
        <f t="shared" si="16"/>
        <v>1510.9890722298735</v>
      </c>
      <c r="N105" s="39">
        <f t="shared" si="25"/>
        <v>1.0278783081375706E-5</v>
      </c>
      <c r="O105" s="7">
        <v>56985</v>
      </c>
      <c r="P105" s="7">
        <v>0</v>
      </c>
      <c r="Q105" s="7">
        <v>0</v>
      </c>
      <c r="R105" s="7"/>
      <c r="S105" s="7">
        <v>4940.6000000000004</v>
      </c>
      <c r="T105" s="7">
        <v>57.01</v>
      </c>
      <c r="U105" s="7">
        <f t="shared" si="17"/>
        <v>4984.1537589386335</v>
      </c>
      <c r="V105" s="7">
        <f t="shared" si="18"/>
        <v>52.67061070511587</v>
      </c>
      <c r="W105" s="7">
        <f t="shared" si="19"/>
        <v>1510.9890722298735</v>
      </c>
      <c r="X105" s="7"/>
      <c r="Y105" s="7"/>
      <c r="Z105" s="7"/>
      <c r="AA105" s="7"/>
      <c r="AB105" s="7"/>
      <c r="AC105" s="7"/>
      <c r="AD105" s="7"/>
      <c r="AE105" s="7"/>
      <c r="AF105" s="7"/>
      <c r="AG105" s="30" t="s">
        <v>214</v>
      </c>
      <c r="AH105" s="1" t="s">
        <v>215</v>
      </c>
      <c r="AK105" s="1" t="e">
        <f>VLOOKUP(AH105,#REF!,1,0)</f>
        <v>#REF!</v>
      </c>
    </row>
    <row r="106" spans="1:37" x14ac:dyDescent="0.25">
      <c r="A106" s="5">
        <v>6595</v>
      </c>
      <c r="B106" s="5" t="s">
        <v>1119</v>
      </c>
      <c r="C106" s="6" t="s">
        <v>1096</v>
      </c>
      <c r="D106" s="7">
        <f t="shared" si="13"/>
        <v>4411.6005334426163</v>
      </c>
      <c r="E106" s="8">
        <f t="shared" si="14"/>
        <v>3.0010729897614597E-5</v>
      </c>
      <c r="F106" s="9">
        <v>3.3955524012761672E-5</v>
      </c>
      <c r="G106" s="10">
        <f t="shared" si="20"/>
        <v>-3.9447941151470753E-6</v>
      </c>
      <c r="H106" s="41">
        <f t="shared" si="21"/>
        <v>8.5699999999999998E-2</v>
      </c>
      <c r="I106" s="41">
        <f t="shared" si="22"/>
        <v>1E-3</v>
      </c>
      <c r="J106" s="41">
        <f t="shared" si="23"/>
        <v>8.6699999999999999E-2</v>
      </c>
      <c r="K106" s="7">
        <f t="shared" si="15"/>
        <v>62.93495880078045</v>
      </c>
      <c r="L106" s="29">
        <f t="shared" si="24"/>
        <v>4.2812671622692199E-7</v>
      </c>
      <c r="M106" s="38">
        <f t="shared" si="16"/>
        <v>1337.4146383667667</v>
      </c>
      <c r="N106" s="39">
        <f t="shared" si="25"/>
        <v>9.0980108395761696E-6</v>
      </c>
      <c r="O106" s="7">
        <v>50438.98</v>
      </c>
      <c r="P106" s="7">
        <v>17677</v>
      </c>
      <c r="Q106" s="7">
        <v>0</v>
      </c>
      <c r="R106" s="7"/>
      <c r="S106" s="7">
        <v>4373.05</v>
      </c>
      <c r="T106" s="7">
        <v>68.12</v>
      </c>
      <c r="U106" s="7">
        <f t="shared" si="17"/>
        <v>4411.6005334426163</v>
      </c>
      <c r="V106" s="7">
        <f t="shared" si="18"/>
        <v>62.93495880078045</v>
      </c>
      <c r="W106" s="7">
        <f t="shared" si="19"/>
        <v>1337.4146383667667</v>
      </c>
      <c r="X106" s="7"/>
      <c r="Y106" s="7"/>
      <c r="Z106" s="7"/>
      <c r="AA106" s="7"/>
      <c r="AB106" s="7"/>
      <c r="AC106" s="7"/>
      <c r="AD106" s="7"/>
      <c r="AE106" s="7"/>
      <c r="AF106" s="7"/>
      <c r="AG106" s="30" t="s">
        <v>216</v>
      </c>
      <c r="AH106" s="1" t="s">
        <v>217</v>
      </c>
      <c r="AK106" s="1" t="e">
        <f>VLOOKUP(AH106,#REF!,1,0)</f>
        <v>#REF!</v>
      </c>
    </row>
    <row r="107" spans="1:37" x14ac:dyDescent="0.25">
      <c r="A107" s="5">
        <v>6458</v>
      </c>
      <c r="B107" s="5" t="s">
        <v>1121</v>
      </c>
      <c r="C107" s="6" t="s">
        <v>24</v>
      </c>
      <c r="D107" s="7">
        <f t="shared" si="13"/>
        <v>310577.15169763559</v>
      </c>
      <c r="E107" s="8">
        <f t="shared" si="14"/>
        <v>2.1127586102395357E-3</v>
      </c>
      <c r="F107" s="9">
        <v>2.1203875560127259E-3</v>
      </c>
      <c r="G107" s="10">
        <f t="shared" si="20"/>
        <v>-7.6289457731902079E-6</v>
      </c>
      <c r="H107" s="41">
        <f t="shared" si="21"/>
        <v>8.5699999999999998E-2</v>
      </c>
      <c r="I107" s="41">
        <f t="shared" si="22"/>
        <v>1E-3</v>
      </c>
      <c r="J107" s="41">
        <f t="shared" si="23"/>
        <v>8.6699999999999999E-2</v>
      </c>
      <c r="K107" s="7">
        <f t="shared" si="15"/>
        <v>3415.6812512151701</v>
      </c>
      <c r="L107" s="29">
        <f t="shared" si="24"/>
        <v>2.3235804481729168E-5</v>
      </c>
      <c r="M107" s="38">
        <f t="shared" si="16"/>
        <v>94154.134281631617</v>
      </c>
      <c r="N107" s="39">
        <f t="shared" si="25"/>
        <v>6.4050094092829894E-4</v>
      </c>
      <c r="O107" s="7">
        <v>3550907.33</v>
      </c>
      <c r="P107" s="7">
        <v>146252.67000000001</v>
      </c>
      <c r="Q107" s="7">
        <v>0</v>
      </c>
      <c r="R107" s="7"/>
      <c r="S107" s="7">
        <v>307863.19</v>
      </c>
      <c r="T107" s="7">
        <v>3697.09</v>
      </c>
      <c r="U107" s="7">
        <f t="shared" si="17"/>
        <v>310577.15169763559</v>
      </c>
      <c r="V107" s="7">
        <f t="shared" si="18"/>
        <v>3415.6812512151701</v>
      </c>
      <c r="W107" s="7">
        <f t="shared" si="19"/>
        <v>94154.134281631617</v>
      </c>
      <c r="X107" s="7"/>
      <c r="Y107" s="7"/>
      <c r="Z107" s="7"/>
      <c r="AA107" s="7"/>
      <c r="AB107" s="7"/>
      <c r="AC107" s="7"/>
      <c r="AD107" s="7"/>
      <c r="AE107" s="7"/>
      <c r="AF107" s="7"/>
      <c r="AG107" s="30" t="s">
        <v>218</v>
      </c>
      <c r="AH107" s="1" t="s">
        <v>219</v>
      </c>
      <c r="AK107" s="1" t="e">
        <f>VLOOKUP(AH107,#REF!,1,0)</f>
        <v>#REF!</v>
      </c>
    </row>
    <row r="108" spans="1:37" x14ac:dyDescent="0.25">
      <c r="A108" s="5">
        <v>6510</v>
      </c>
      <c r="B108" s="5" t="s">
        <v>1121</v>
      </c>
      <c r="C108" s="6" t="s">
        <v>70</v>
      </c>
      <c r="D108" s="7">
        <f t="shared" si="13"/>
        <v>1600272.0611394132</v>
      </c>
      <c r="E108" s="8">
        <f t="shared" si="14"/>
        <v>1.0886147153508727E-2</v>
      </c>
      <c r="F108" s="9">
        <v>1.0685769970655795E-2</v>
      </c>
      <c r="G108" s="10">
        <f t="shared" si="20"/>
        <v>2.003771828529323E-4</v>
      </c>
      <c r="H108" s="41">
        <f t="shared" si="21"/>
        <v>8.5699999999999998E-2</v>
      </c>
      <c r="I108" s="41">
        <f t="shared" si="22"/>
        <v>1E-3</v>
      </c>
      <c r="J108" s="41">
        <f t="shared" si="23"/>
        <v>8.6699999999999999E-2</v>
      </c>
      <c r="K108" s="7">
        <f t="shared" si="15"/>
        <v>18108.28715190665</v>
      </c>
      <c r="L108" s="29">
        <f t="shared" si="24"/>
        <v>1.2318497799261E-4</v>
      </c>
      <c r="M108" s="38">
        <f t="shared" si="16"/>
        <v>485136.23654566723</v>
      </c>
      <c r="N108" s="39">
        <f t="shared" si="25"/>
        <v>3.3002291227750532E-3</v>
      </c>
      <c r="O108" s="7">
        <v>18296308.510000002</v>
      </c>
      <c r="P108" s="7">
        <v>1303727.08</v>
      </c>
      <c r="Q108" s="7">
        <v>0</v>
      </c>
      <c r="R108" s="7"/>
      <c r="S108" s="7">
        <v>1586288.17</v>
      </c>
      <c r="T108" s="7">
        <v>19600.18</v>
      </c>
      <c r="U108" s="7">
        <f t="shared" si="17"/>
        <v>1600272.0611394132</v>
      </c>
      <c r="V108" s="7">
        <f t="shared" si="18"/>
        <v>18108.28715190665</v>
      </c>
      <c r="W108" s="7">
        <f t="shared" si="19"/>
        <v>485136.23654566723</v>
      </c>
      <c r="X108" s="7"/>
      <c r="Y108" s="7"/>
      <c r="Z108" s="7"/>
      <c r="AA108" s="7"/>
      <c r="AB108" s="7"/>
      <c r="AC108" s="7"/>
      <c r="AD108" s="7"/>
      <c r="AE108" s="7"/>
      <c r="AF108" s="7"/>
      <c r="AG108" s="30" t="s">
        <v>220</v>
      </c>
      <c r="AH108" s="1" t="s">
        <v>221</v>
      </c>
      <c r="AK108" s="1" t="e">
        <f>VLOOKUP(AH108,#REF!,1,0)</f>
        <v>#REF!</v>
      </c>
    </row>
    <row r="109" spans="1:37" x14ac:dyDescent="0.25">
      <c r="A109" s="5">
        <v>6444</v>
      </c>
      <c r="B109" s="5" t="s">
        <v>1122</v>
      </c>
      <c r="C109" s="6" t="s">
        <v>30</v>
      </c>
      <c r="D109" s="7">
        <f t="shared" si="13"/>
        <v>217328.88676128103</v>
      </c>
      <c r="E109" s="8">
        <f t="shared" si="14"/>
        <v>1.4784200133488607E-3</v>
      </c>
      <c r="F109" s="9">
        <v>1.4698810461350579E-3</v>
      </c>
      <c r="G109" s="10">
        <f t="shared" si="20"/>
        <v>8.5389672138027478E-6</v>
      </c>
      <c r="H109" s="41">
        <f t="shared" si="21"/>
        <v>8.5699999999999998E-2</v>
      </c>
      <c r="I109" s="41">
        <f t="shared" si="22"/>
        <v>1E-3</v>
      </c>
      <c r="J109" s="41">
        <f t="shared" si="23"/>
        <v>8.6699999999999999E-2</v>
      </c>
      <c r="K109" s="7">
        <f t="shared" si="15"/>
        <v>2700.6044931086512</v>
      </c>
      <c r="L109" s="29">
        <f t="shared" si="24"/>
        <v>1.837136236351902E-5</v>
      </c>
      <c r="M109" s="38">
        <f t="shared" si="16"/>
        <v>65885.120896853608</v>
      </c>
      <c r="N109" s="39">
        <f t="shared" si="25"/>
        <v>4.4819574041627715E-4</v>
      </c>
      <c r="O109" s="7">
        <v>2484786.06</v>
      </c>
      <c r="P109" s="7">
        <v>438212.09</v>
      </c>
      <c r="Q109" s="7">
        <v>0</v>
      </c>
      <c r="R109" s="7"/>
      <c r="S109" s="7">
        <v>215429.77</v>
      </c>
      <c r="T109" s="7">
        <v>2923.1</v>
      </c>
      <c r="U109" s="7">
        <f t="shared" si="17"/>
        <v>217328.88676128103</v>
      </c>
      <c r="V109" s="7">
        <f t="shared" si="18"/>
        <v>2700.6044931086512</v>
      </c>
      <c r="W109" s="7">
        <f t="shared" si="19"/>
        <v>65885.120896853608</v>
      </c>
      <c r="X109" s="7"/>
      <c r="Y109" s="7"/>
      <c r="Z109" s="7"/>
      <c r="AA109" s="7"/>
      <c r="AB109" s="7"/>
      <c r="AC109" s="7"/>
      <c r="AD109" s="7"/>
      <c r="AE109" s="7"/>
      <c r="AF109" s="7"/>
      <c r="AG109" s="30" t="s">
        <v>222</v>
      </c>
      <c r="AH109" s="1" t="s">
        <v>223</v>
      </c>
      <c r="AK109" s="1" t="e">
        <f>VLOOKUP(AH109,#REF!,1,0)</f>
        <v>#REF!</v>
      </c>
    </row>
    <row r="110" spans="1:37" x14ac:dyDescent="0.25">
      <c r="A110" s="5">
        <v>6445</v>
      </c>
      <c r="B110" s="5" t="s">
        <v>1122</v>
      </c>
      <c r="C110" s="6" t="s">
        <v>40</v>
      </c>
      <c r="D110" s="7">
        <f t="shared" si="13"/>
        <v>402269.41963812197</v>
      </c>
      <c r="E110" s="8">
        <f t="shared" si="14"/>
        <v>2.7365122493103649E-3</v>
      </c>
      <c r="F110" s="9">
        <v>2.6972700170737603E-3</v>
      </c>
      <c r="G110" s="10">
        <f t="shared" si="20"/>
        <v>3.9242232236604609E-5</v>
      </c>
      <c r="H110" s="41">
        <f t="shared" si="21"/>
        <v>8.5699999999999998E-2</v>
      </c>
      <c r="I110" s="41">
        <f t="shared" si="22"/>
        <v>1E-3</v>
      </c>
      <c r="J110" s="41">
        <f t="shared" si="23"/>
        <v>8.6699999999999999E-2</v>
      </c>
      <c r="K110" s="7">
        <f t="shared" si="15"/>
        <v>4709.4233366158878</v>
      </c>
      <c r="L110" s="29">
        <f t="shared" si="24"/>
        <v>3.2036724689216625E-5</v>
      </c>
      <c r="M110" s="38">
        <f t="shared" si="16"/>
        <v>121951.43379663525</v>
      </c>
      <c r="N110" s="39">
        <f t="shared" si="25"/>
        <v>8.2959722045406121E-4</v>
      </c>
      <c r="O110" s="7">
        <v>4599235.96</v>
      </c>
      <c r="P110" s="7">
        <v>496692.55</v>
      </c>
      <c r="Q110" s="7">
        <v>0</v>
      </c>
      <c r="R110" s="7"/>
      <c r="S110" s="7">
        <v>398754.21</v>
      </c>
      <c r="T110" s="7">
        <v>5097.42</v>
      </c>
      <c r="U110" s="7">
        <f t="shared" si="17"/>
        <v>402269.41963812197</v>
      </c>
      <c r="V110" s="7">
        <f t="shared" si="18"/>
        <v>4709.4233366158878</v>
      </c>
      <c r="W110" s="7">
        <f t="shared" si="19"/>
        <v>121951.43379663525</v>
      </c>
      <c r="X110" s="7"/>
      <c r="Y110" s="7"/>
      <c r="Z110" s="7"/>
      <c r="AA110" s="7"/>
      <c r="AB110" s="7"/>
      <c r="AC110" s="7"/>
      <c r="AD110" s="7"/>
      <c r="AE110" s="7"/>
      <c r="AF110" s="7"/>
      <c r="AG110" s="30" t="s">
        <v>224</v>
      </c>
      <c r="AH110" s="1" t="s">
        <v>225</v>
      </c>
      <c r="AK110" s="1" t="e">
        <f>VLOOKUP(AH110,#REF!,1,0)</f>
        <v>#REF!</v>
      </c>
    </row>
    <row r="111" spans="1:37" x14ac:dyDescent="0.25">
      <c r="A111" s="5">
        <v>6446</v>
      </c>
      <c r="B111" s="5" t="s">
        <v>1122</v>
      </c>
      <c r="C111" s="6" t="s">
        <v>58</v>
      </c>
      <c r="D111" s="7">
        <f t="shared" si="13"/>
        <v>223058.48454262433</v>
      </c>
      <c r="E111" s="8">
        <f t="shared" si="14"/>
        <v>1.5173966636902467E-3</v>
      </c>
      <c r="F111" s="9">
        <v>1.5031512985882798E-3</v>
      </c>
      <c r="G111" s="10">
        <f t="shared" si="20"/>
        <v>1.4245365101966858E-5</v>
      </c>
      <c r="H111" s="41">
        <f t="shared" si="21"/>
        <v>8.5699999999999998E-2</v>
      </c>
      <c r="I111" s="41">
        <f t="shared" si="22"/>
        <v>1E-3</v>
      </c>
      <c r="J111" s="41">
        <f t="shared" si="23"/>
        <v>8.6699999999999999E-2</v>
      </c>
      <c r="K111" s="7">
        <f t="shared" si="15"/>
        <v>2563.9251360184066</v>
      </c>
      <c r="L111" s="29">
        <f t="shared" si="24"/>
        <v>1.7441575716446048E-5</v>
      </c>
      <c r="M111" s="38">
        <f t="shared" si="16"/>
        <v>67622.09773476838</v>
      </c>
      <c r="N111" s="39">
        <f t="shared" si="25"/>
        <v>4.6001184713897596E-4</v>
      </c>
      <c r="O111" s="7">
        <v>2550282.2599999998</v>
      </c>
      <c r="P111" s="7">
        <v>224845.47</v>
      </c>
      <c r="Q111" s="7">
        <v>0</v>
      </c>
      <c r="R111" s="7"/>
      <c r="S111" s="7">
        <v>221109.3</v>
      </c>
      <c r="T111" s="7">
        <v>2775.16</v>
      </c>
      <c r="U111" s="7">
        <f t="shared" si="17"/>
        <v>223058.48454262433</v>
      </c>
      <c r="V111" s="7">
        <f t="shared" si="18"/>
        <v>2563.9251360184066</v>
      </c>
      <c r="W111" s="7">
        <f t="shared" si="19"/>
        <v>67622.09773476838</v>
      </c>
      <c r="X111" s="7"/>
      <c r="Y111" s="7"/>
      <c r="Z111" s="7"/>
      <c r="AA111" s="7"/>
      <c r="AB111" s="7"/>
      <c r="AC111" s="7"/>
      <c r="AD111" s="7"/>
      <c r="AE111" s="7"/>
      <c r="AF111" s="7"/>
      <c r="AG111" s="30" t="s">
        <v>226</v>
      </c>
      <c r="AH111" s="1" t="s">
        <v>227</v>
      </c>
      <c r="AK111" s="1" t="e">
        <f>VLOOKUP(AH111,#REF!,1,0)</f>
        <v>#REF!</v>
      </c>
    </row>
    <row r="112" spans="1:37" x14ac:dyDescent="0.25">
      <c r="A112" s="5">
        <v>6447</v>
      </c>
      <c r="B112" s="5" t="s">
        <v>1122</v>
      </c>
      <c r="C112" s="6" t="s">
        <v>64</v>
      </c>
      <c r="D112" s="7">
        <f t="shared" si="13"/>
        <v>147341.28386624772</v>
      </c>
      <c r="E112" s="8">
        <f t="shared" si="14"/>
        <v>1.0023163791366958E-3</v>
      </c>
      <c r="F112" s="9">
        <v>9.6899032138429958E-4</v>
      </c>
      <c r="G112" s="10">
        <f t="shared" si="20"/>
        <v>3.3326057752396262E-5</v>
      </c>
      <c r="H112" s="41">
        <f t="shared" si="21"/>
        <v>8.5699999999999998E-2</v>
      </c>
      <c r="I112" s="41">
        <f t="shared" si="22"/>
        <v>1E-3</v>
      </c>
      <c r="J112" s="41">
        <f t="shared" si="23"/>
        <v>8.6699999999999999E-2</v>
      </c>
      <c r="K112" s="7">
        <f t="shared" si="15"/>
        <v>1658.9071245376595</v>
      </c>
      <c r="L112" s="29">
        <f t="shared" si="24"/>
        <v>1.1285023034684917E-5</v>
      </c>
      <c r="M112" s="38">
        <f t="shared" si="16"/>
        <v>44667.777235192865</v>
      </c>
      <c r="N112" s="39">
        <f t="shared" si="25"/>
        <v>3.0386082954934158E-4</v>
      </c>
      <c r="O112" s="7">
        <v>1684594.19</v>
      </c>
      <c r="P112" s="7">
        <v>111050.33</v>
      </c>
      <c r="Q112" s="7">
        <v>0</v>
      </c>
      <c r="R112" s="7"/>
      <c r="S112" s="7">
        <v>146053.75</v>
      </c>
      <c r="T112" s="7">
        <v>1795.58</v>
      </c>
      <c r="U112" s="7">
        <f t="shared" si="17"/>
        <v>147341.28386624772</v>
      </c>
      <c r="V112" s="7">
        <f t="shared" si="18"/>
        <v>1658.9071245376595</v>
      </c>
      <c r="W112" s="7">
        <f t="shared" si="19"/>
        <v>44667.777235192865</v>
      </c>
      <c r="X112" s="7"/>
      <c r="Y112" s="7"/>
      <c r="Z112" s="7"/>
      <c r="AA112" s="7"/>
      <c r="AB112" s="7"/>
      <c r="AC112" s="7"/>
      <c r="AD112" s="7"/>
      <c r="AE112" s="7"/>
      <c r="AF112" s="7"/>
      <c r="AG112" s="30" t="s">
        <v>228</v>
      </c>
      <c r="AH112" s="1" t="s">
        <v>229</v>
      </c>
      <c r="AK112" s="1" t="e">
        <f>VLOOKUP(AH112,#REF!,1,0)</f>
        <v>#REF!</v>
      </c>
    </row>
    <row r="113" spans="1:37" x14ac:dyDescent="0.25">
      <c r="A113" s="5">
        <v>6448</v>
      </c>
      <c r="B113" s="5" t="s">
        <v>1122</v>
      </c>
      <c r="C113" s="6" t="s">
        <v>72</v>
      </c>
      <c r="D113" s="7">
        <f t="shared" si="13"/>
        <v>263596.70560203312</v>
      </c>
      <c r="E113" s="8">
        <f t="shared" si="14"/>
        <v>1.7931654223349337E-3</v>
      </c>
      <c r="F113" s="9">
        <v>1.8141689739105099E-3</v>
      </c>
      <c r="G113" s="10">
        <f t="shared" si="20"/>
        <v>-2.1003551575576136E-5</v>
      </c>
      <c r="H113" s="41">
        <f t="shared" si="21"/>
        <v>8.5699999999999998E-2</v>
      </c>
      <c r="I113" s="41">
        <f t="shared" si="22"/>
        <v>1E-3</v>
      </c>
      <c r="J113" s="41">
        <f t="shared" si="23"/>
        <v>8.6699999999999999E-2</v>
      </c>
      <c r="K113" s="7">
        <f t="shared" si="15"/>
        <v>3083.8591754240911</v>
      </c>
      <c r="L113" s="29">
        <f t="shared" si="24"/>
        <v>2.0978523339626095E-5</v>
      </c>
      <c r="M113" s="38">
        <f t="shared" si="16"/>
        <v>79911.608049042727</v>
      </c>
      <c r="N113" s="39">
        <f t="shared" si="25"/>
        <v>5.4361351773897189E-4</v>
      </c>
      <c r="O113" s="7">
        <v>3013783.91</v>
      </c>
      <c r="P113" s="7">
        <v>323952.83</v>
      </c>
      <c r="Q113" s="7">
        <v>0</v>
      </c>
      <c r="R113" s="7"/>
      <c r="S113" s="7">
        <v>261293.28</v>
      </c>
      <c r="T113" s="7">
        <v>3337.93</v>
      </c>
      <c r="U113" s="7">
        <f t="shared" si="17"/>
        <v>263596.70560203312</v>
      </c>
      <c r="V113" s="7">
        <f t="shared" si="18"/>
        <v>3083.8591754240911</v>
      </c>
      <c r="W113" s="7">
        <f t="shared" si="19"/>
        <v>79911.608049042727</v>
      </c>
      <c r="X113" s="7"/>
      <c r="Y113" s="7"/>
      <c r="Z113" s="7"/>
      <c r="AA113" s="7"/>
      <c r="AB113" s="7"/>
      <c r="AC113" s="7"/>
      <c r="AD113" s="7"/>
      <c r="AE113" s="7"/>
      <c r="AF113" s="7"/>
      <c r="AG113" s="30" t="s">
        <v>230</v>
      </c>
      <c r="AH113" s="1" t="s">
        <v>231</v>
      </c>
      <c r="AK113" s="1" t="e">
        <f>VLOOKUP(AH113,#REF!,1,0)</f>
        <v>#REF!</v>
      </c>
    </row>
    <row r="114" spans="1:37" x14ac:dyDescent="0.25">
      <c r="A114" s="5">
        <v>6449</v>
      </c>
      <c r="B114" s="5" t="s">
        <v>1122</v>
      </c>
      <c r="C114" s="6" t="s">
        <v>74</v>
      </c>
      <c r="D114" s="7">
        <f t="shared" si="13"/>
        <v>102229.37589027511</v>
      </c>
      <c r="E114" s="8">
        <f t="shared" si="14"/>
        <v>6.9543426794597984E-4</v>
      </c>
      <c r="F114" s="9">
        <v>6.125688438374427E-4</v>
      </c>
      <c r="G114" s="10">
        <f t="shared" si="20"/>
        <v>8.2865424108537135E-5</v>
      </c>
      <c r="H114" s="41">
        <f t="shared" si="21"/>
        <v>8.5699999999999998E-2</v>
      </c>
      <c r="I114" s="41">
        <f t="shared" si="22"/>
        <v>1E-3</v>
      </c>
      <c r="J114" s="41">
        <f t="shared" si="23"/>
        <v>8.6699999999999999E-2</v>
      </c>
      <c r="K114" s="7">
        <f t="shared" si="15"/>
        <v>1178.1827100806704</v>
      </c>
      <c r="L114" s="29">
        <f t="shared" si="24"/>
        <v>8.0148061489780128E-6</v>
      </c>
      <c r="M114" s="38">
        <f t="shared" si="16"/>
        <v>30991.714401679968</v>
      </c>
      <c r="N114" s="39">
        <f t="shared" si="25"/>
        <v>2.1082687857212535E-4</v>
      </c>
      <c r="O114" s="7">
        <v>1168811.6499999999</v>
      </c>
      <c r="P114" s="7">
        <v>106370.75</v>
      </c>
      <c r="Q114" s="7">
        <v>0</v>
      </c>
      <c r="R114" s="7"/>
      <c r="S114" s="7">
        <v>101336.05</v>
      </c>
      <c r="T114" s="7">
        <v>1275.25</v>
      </c>
      <c r="U114" s="7">
        <f t="shared" si="17"/>
        <v>102229.37589027511</v>
      </c>
      <c r="V114" s="7">
        <f t="shared" si="18"/>
        <v>1178.1827100806704</v>
      </c>
      <c r="W114" s="7">
        <f t="shared" si="19"/>
        <v>30991.714401679968</v>
      </c>
      <c r="X114" s="7"/>
      <c r="Y114" s="7"/>
      <c r="Z114" s="7"/>
      <c r="AA114" s="7"/>
      <c r="AB114" s="7"/>
      <c r="AC114" s="7"/>
      <c r="AD114" s="7"/>
      <c r="AE114" s="7"/>
      <c r="AF114" s="7"/>
      <c r="AG114" s="30" t="s">
        <v>232</v>
      </c>
      <c r="AH114" s="1" t="s">
        <v>233</v>
      </c>
      <c r="AK114" s="1" t="e">
        <f>VLOOKUP(AH114,#REF!,1,0)</f>
        <v>#REF!</v>
      </c>
    </row>
    <row r="115" spans="1:37" x14ac:dyDescent="0.25">
      <c r="A115" s="5">
        <v>6450</v>
      </c>
      <c r="B115" s="5" t="s">
        <v>1122</v>
      </c>
      <c r="C115" s="6" t="s">
        <v>78</v>
      </c>
      <c r="D115" s="7">
        <f t="shared" si="13"/>
        <v>1046570.6915701537</v>
      </c>
      <c r="E115" s="8">
        <f t="shared" si="14"/>
        <v>7.1194910113409381E-3</v>
      </c>
      <c r="F115" s="9">
        <v>8.0518281684937455E-3</v>
      </c>
      <c r="G115" s="10">
        <f t="shared" si="20"/>
        <v>-9.3233715715280736E-4</v>
      </c>
      <c r="H115" s="41">
        <f t="shared" si="21"/>
        <v>8.5699999999999998E-2</v>
      </c>
      <c r="I115" s="41">
        <f t="shared" si="22"/>
        <v>1E-3</v>
      </c>
      <c r="J115" s="41">
        <f t="shared" si="23"/>
        <v>8.6699999999999999E-2</v>
      </c>
      <c r="K115" s="7">
        <f t="shared" si="15"/>
        <v>11788.737751009725</v>
      </c>
      <c r="L115" s="29">
        <f t="shared" si="24"/>
        <v>8.0195072468015259E-5</v>
      </c>
      <c r="M115" s="38">
        <f t="shared" si="16"/>
        <v>317276.90491942421</v>
      </c>
      <c r="N115" s="39">
        <f t="shared" si="25"/>
        <v>2.1583349226902164E-3</v>
      </c>
      <c r="O115" s="7">
        <v>11965685.390000001</v>
      </c>
      <c r="P115" s="7">
        <v>794261.82</v>
      </c>
      <c r="Q115" s="7">
        <v>0</v>
      </c>
      <c r="R115" s="7"/>
      <c r="S115" s="7">
        <v>1037425.29</v>
      </c>
      <c r="T115" s="7">
        <v>12759.98</v>
      </c>
      <c r="U115" s="7">
        <f t="shared" si="17"/>
        <v>1046570.6915701537</v>
      </c>
      <c r="V115" s="7">
        <f t="shared" si="18"/>
        <v>11788.737751009725</v>
      </c>
      <c r="W115" s="7">
        <f t="shared" si="19"/>
        <v>317276.90491942421</v>
      </c>
      <c r="X115" s="7"/>
      <c r="Y115" s="7"/>
      <c r="Z115" s="7"/>
      <c r="AA115" s="7"/>
      <c r="AB115" s="7"/>
      <c r="AC115" s="7"/>
      <c r="AD115" s="7"/>
      <c r="AE115" s="7"/>
      <c r="AF115" s="7"/>
      <c r="AG115" s="30" t="s">
        <v>234</v>
      </c>
      <c r="AH115" s="1" t="s">
        <v>235</v>
      </c>
      <c r="AK115" s="1" t="e">
        <f>VLOOKUP(AH115,#REF!,1,0)</f>
        <v>#REF!</v>
      </c>
    </row>
    <row r="116" spans="1:37" x14ac:dyDescent="0.25">
      <c r="A116" s="5">
        <v>6451</v>
      </c>
      <c r="B116" s="5" t="s">
        <v>1122</v>
      </c>
      <c r="C116" s="6" t="s">
        <v>86</v>
      </c>
      <c r="D116" s="7">
        <f t="shared" si="13"/>
        <v>170479.58667803774</v>
      </c>
      <c r="E116" s="8">
        <f t="shared" si="14"/>
        <v>1.1597189704887216E-3</v>
      </c>
      <c r="F116" s="9">
        <v>1.1765249899895651E-3</v>
      </c>
      <c r="G116" s="10">
        <f t="shared" si="20"/>
        <v>-1.6806019500843501E-5</v>
      </c>
      <c r="H116" s="41">
        <f t="shared" si="21"/>
        <v>8.5699999999999998E-2</v>
      </c>
      <c r="I116" s="41">
        <f t="shared" si="22"/>
        <v>1E-3</v>
      </c>
      <c r="J116" s="41">
        <f t="shared" si="23"/>
        <v>8.6699999999999999E-2</v>
      </c>
      <c r="K116" s="7">
        <f t="shared" si="15"/>
        <v>1846.4832355964152</v>
      </c>
      <c r="L116" s="29">
        <f t="shared" si="24"/>
        <v>1.2561044279481627E-5</v>
      </c>
      <c r="M116" s="38">
        <f t="shared" si="16"/>
        <v>51682.352705674646</v>
      </c>
      <c r="N116" s="39">
        <f t="shared" si="25"/>
        <v>3.5157877866899746E-4</v>
      </c>
      <c r="O116" s="7">
        <v>1949139.34</v>
      </c>
      <c r="P116" s="7">
        <v>49572.87</v>
      </c>
      <c r="Q116" s="7">
        <v>0</v>
      </c>
      <c r="R116" s="7"/>
      <c r="S116" s="7">
        <v>168989.86</v>
      </c>
      <c r="T116" s="7">
        <v>1998.61</v>
      </c>
      <c r="U116" s="7">
        <f t="shared" si="17"/>
        <v>170479.58667803774</v>
      </c>
      <c r="V116" s="7">
        <f t="shared" si="18"/>
        <v>1846.4832355964152</v>
      </c>
      <c r="W116" s="7">
        <f t="shared" si="19"/>
        <v>51682.352705674646</v>
      </c>
      <c r="X116" s="7"/>
      <c r="Y116" s="7"/>
      <c r="Z116" s="7"/>
      <c r="AA116" s="7"/>
      <c r="AB116" s="7"/>
      <c r="AC116" s="7"/>
      <c r="AD116" s="7"/>
      <c r="AE116" s="7"/>
      <c r="AF116" s="7"/>
      <c r="AG116" s="30" t="s">
        <v>236</v>
      </c>
      <c r="AH116" s="1" t="s">
        <v>237</v>
      </c>
      <c r="AK116" s="1" t="e">
        <f>VLOOKUP(AH116,#REF!,1,0)</f>
        <v>#REF!</v>
      </c>
    </row>
    <row r="117" spans="1:37" x14ac:dyDescent="0.25">
      <c r="A117" s="5">
        <v>6452</v>
      </c>
      <c r="B117" s="5" t="s">
        <v>1122</v>
      </c>
      <c r="C117" s="6" t="s">
        <v>210</v>
      </c>
      <c r="D117" s="7">
        <f t="shared" si="13"/>
        <v>208224.44811496887</v>
      </c>
      <c r="E117" s="8">
        <f t="shared" si="14"/>
        <v>1.4164853828190513E-3</v>
      </c>
      <c r="F117" s="9">
        <v>1.3730045098565959E-3</v>
      </c>
      <c r="G117" s="10">
        <f t="shared" si="20"/>
        <v>4.3480872962455399E-5</v>
      </c>
      <c r="H117" s="41">
        <f t="shared" si="21"/>
        <v>8.5699999999999998E-2</v>
      </c>
      <c r="I117" s="41">
        <f t="shared" si="22"/>
        <v>1E-3</v>
      </c>
      <c r="J117" s="41">
        <f t="shared" si="23"/>
        <v>8.6699999999999999E-2</v>
      </c>
      <c r="K117" s="7">
        <f t="shared" si="15"/>
        <v>2368.0433103439873</v>
      </c>
      <c r="L117" s="29">
        <f t="shared" si="24"/>
        <v>1.6109053309305241E-5</v>
      </c>
      <c r="M117" s="38">
        <f t="shared" si="16"/>
        <v>63125.032029471942</v>
      </c>
      <c r="N117" s="39">
        <f t="shared" si="25"/>
        <v>4.2941972457701769E-4</v>
      </c>
      <c r="O117" s="7">
        <v>2380677.89</v>
      </c>
      <c r="P117" s="7">
        <v>182551.43</v>
      </c>
      <c r="Q117" s="7">
        <v>0</v>
      </c>
      <c r="R117" s="7"/>
      <c r="S117" s="7">
        <v>206404.89</v>
      </c>
      <c r="T117" s="7">
        <v>2563.14</v>
      </c>
      <c r="U117" s="7">
        <f t="shared" si="17"/>
        <v>208224.44811496887</v>
      </c>
      <c r="V117" s="7">
        <f t="shared" si="18"/>
        <v>2368.0433103439873</v>
      </c>
      <c r="W117" s="7">
        <f t="shared" si="19"/>
        <v>63125.032029471942</v>
      </c>
      <c r="X117" s="7"/>
      <c r="Y117" s="7"/>
      <c r="Z117" s="7"/>
      <c r="AA117" s="7"/>
      <c r="AB117" s="7"/>
      <c r="AC117" s="7"/>
      <c r="AD117" s="7"/>
      <c r="AE117" s="7"/>
      <c r="AF117" s="7"/>
      <c r="AG117" s="30" t="s">
        <v>238</v>
      </c>
      <c r="AH117" s="1" t="s">
        <v>239</v>
      </c>
      <c r="AK117" s="1" t="e">
        <f>VLOOKUP(AH117,#REF!,1,0)</f>
        <v>#REF!</v>
      </c>
    </row>
    <row r="118" spans="1:37" x14ac:dyDescent="0.25">
      <c r="A118" s="5">
        <v>6453</v>
      </c>
      <c r="B118" s="5" t="s">
        <v>1122</v>
      </c>
      <c r="C118" s="6" t="s">
        <v>214</v>
      </c>
      <c r="D118" s="7">
        <f t="shared" si="13"/>
        <v>90932.730765830376</v>
      </c>
      <c r="E118" s="8">
        <f t="shared" si="14"/>
        <v>6.185867467325487E-4</v>
      </c>
      <c r="F118" s="9">
        <v>6.452675416215004E-4</v>
      </c>
      <c r="G118" s="10">
        <f t="shared" si="20"/>
        <v>-2.6680794888951707E-5</v>
      </c>
      <c r="H118" s="41">
        <f t="shared" si="21"/>
        <v>8.5699999999999998E-2</v>
      </c>
      <c r="I118" s="41">
        <f t="shared" si="22"/>
        <v>1E-3</v>
      </c>
      <c r="J118" s="41">
        <f t="shared" si="23"/>
        <v>8.6699999999999999E-2</v>
      </c>
      <c r="K118" s="7">
        <f t="shared" si="15"/>
        <v>1023.256649580041</v>
      </c>
      <c r="L118" s="29">
        <f t="shared" si="24"/>
        <v>6.9608929216718976E-6</v>
      </c>
      <c r="M118" s="38">
        <f t="shared" si="16"/>
        <v>27567.039289022585</v>
      </c>
      <c r="N118" s="39">
        <f t="shared" si="25"/>
        <v>1.8752989168178218E-4</v>
      </c>
      <c r="O118" s="7">
        <v>1039656.54</v>
      </c>
      <c r="P118" s="7">
        <v>67946.539999999994</v>
      </c>
      <c r="Q118" s="7">
        <v>0</v>
      </c>
      <c r="R118" s="7"/>
      <c r="S118" s="7">
        <v>90138.12</v>
      </c>
      <c r="T118" s="7">
        <v>1107.56</v>
      </c>
      <c r="U118" s="7">
        <f t="shared" si="17"/>
        <v>90932.730765830376</v>
      </c>
      <c r="V118" s="7">
        <f t="shared" si="18"/>
        <v>1023.256649580041</v>
      </c>
      <c r="W118" s="7">
        <f t="shared" si="19"/>
        <v>27567.039289022585</v>
      </c>
      <c r="X118" s="7"/>
      <c r="Y118" s="7"/>
      <c r="Z118" s="7"/>
      <c r="AA118" s="7"/>
      <c r="AB118" s="7"/>
      <c r="AC118" s="7"/>
      <c r="AD118" s="7"/>
      <c r="AE118" s="7"/>
      <c r="AF118" s="7"/>
      <c r="AG118" s="30" t="s">
        <v>240</v>
      </c>
      <c r="AH118" s="1" t="s">
        <v>241</v>
      </c>
      <c r="AK118" s="1" t="e">
        <f>VLOOKUP(AH118,#REF!,1,0)</f>
        <v>#REF!</v>
      </c>
    </row>
    <row r="119" spans="1:37" x14ac:dyDescent="0.25">
      <c r="A119" s="5">
        <v>6456</v>
      </c>
      <c r="B119" s="5" t="s">
        <v>1122</v>
      </c>
      <c r="C119" s="6" t="s">
        <v>218</v>
      </c>
      <c r="D119" s="7">
        <f t="shared" si="13"/>
        <v>332081.17343233374</v>
      </c>
      <c r="E119" s="8">
        <f t="shared" si="14"/>
        <v>2.2590437018067126E-3</v>
      </c>
      <c r="F119" s="9">
        <v>2.2316390953215832E-3</v>
      </c>
      <c r="G119" s="10">
        <f t="shared" si="20"/>
        <v>2.7404606485129449E-5</v>
      </c>
      <c r="H119" s="41">
        <f t="shared" si="21"/>
        <v>8.5699999999999998E-2</v>
      </c>
      <c r="I119" s="41">
        <f t="shared" si="22"/>
        <v>1E-3</v>
      </c>
      <c r="J119" s="41">
        <f t="shared" si="23"/>
        <v>8.6699999999999999E-2</v>
      </c>
      <c r="K119" s="7">
        <f t="shared" si="15"/>
        <v>3907.6123751591449</v>
      </c>
      <c r="L119" s="29">
        <f t="shared" si="24"/>
        <v>2.6582257084814707E-5</v>
      </c>
      <c r="M119" s="38">
        <f t="shared" si="16"/>
        <v>100673.26338992816</v>
      </c>
      <c r="N119" s="39">
        <f t="shared" si="25"/>
        <v>6.8484852438551944E-4</v>
      </c>
      <c r="O119" s="7">
        <v>3796768.99</v>
      </c>
      <c r="P119" s="7">
        <v>433181.8</v>
      </c>
      <c r="Q119" s="7">
        <v>0</v>
      </c>
      <c r="R119" s="7"/>
      <c r="S119" s="7">
        <v>329179.3</v>
      </c>
      <c r="T119" s="7">
        <v>4229.55</v>
      </c>
      <c r="U119" s="7">
        <f t="shared" si="17"/>
        <v>332081.17343233374</v>
      </c>
      <c r="V119" s="7">
        <f t="shared" si="18"/>
        <v>3907.6123751591449</v>
      </c>
      <c r="W119" s="7">
        <f t="shared" si="19"/>
        <v>100673.26338992816</v>
      </c>
      <c r="X119" s="7"/>
      <c r="Y119" s="7"/>
      <c r="Z119" s="7"/>
      <c r="AA119" s="7"/>
      <c r="AB119" s="7"/>
      <c r="AC119" s="7"/>
      <c r="AD119" s="7"/>
      <c r="AE119" s="7"/>
      <c r="AF119" s="7"/>
      <c r="AG119" s="30" t="s">
        <v>242</v>
      </c>
      <c r="AH119" s="1" t="s">
        <v>243</v>
      </c>
      <c r="AK119" s="1" t="e">
        <f>VLOOKUP(AH119,#REF!,1,0)</f>
        <v>#REF!</v>
      </c>
    </row>
    <row r="120" spans="1:37" x14ac:dyDescent="0.25">
      <c r="A120" s="5">
        <v>6459</v>
      </c>
      <c r="B120" s="5" t="s">
        <v>1122</v>
      </c>
      <c r="C120" s="6" t="s">
        <v>254</v>
      </c>
      <c r="D120" s="7">
        <f t="shared" si="13"/>
        <v>300295.79864825687</v>
      </c>
      <c r="E120" s="8">
        <f t="shared" si="14"/>
        <v>2.0428178014541714E-3</v>
      </c>
      <c r="F120" s="9">
        <v>1.9647450585737443E-3</v>
      </c>
      <c r="G120" s="10">
        <f t="shared" si="20"/>
        <v>7.8072742880427089E-5</v>
      </c>
      <c r="H120" s="41">
        <f t="shared" si="21"/>
        <v>8.5699999999999998E-2</v>
      </c>
      <c r="I120" s="41">
        <f t="shared" si="22"/>
        <v>1E-3</v>
      </c>
      <c r="J120" s="41">
        <f t="shared" si="23"/>
        <v>8.6699999999999999E-2</v>
      </c>
      <c r="K120" s="7">
        <f t="shared" si="15"/>
        <v>3686.1297316871674</v>
      </c>
      <c r="L120" s="29">
        <f t="shared" si="24"/>
        <v>2.5075580371939194E-5</v>
      </c>
      <c r="M120" s="38">
        <f t="shared" si="16"/>
        <v>91037.253692326383</v>
      </c>
      <c r="N120" s="39">
        <f t="shared" si="25"/>
        <v>6.192977833033807E-4</v>
      </c>
      <c r="O120" s="7">
        <v>3433353.37</v>
      </c>
      <c r="P120" s="7">
        <v>556794.85</v>
      </c>
      <c r="Q120" s="7">
        <v>0</v>
      </c>
      <c r="R120" s="7"/>
      <c r="S120" s="7">
        <v>297671.67999999999</v>
      </c>
      <c r="T120" s="7">
        <v>3989.82</v>
      </c>
      <c r="U120" s="7">
        <f t="shared" si="17"/>
        <v>300295.79864825687</v>
      </c>
      <c r="V120" s="7">
        <f t="shared" si="18"/>
        <v>3686.1297316871674</v>
      </c>
      <c r="W120" s="7">
        <f t="shared" si="19"/>
        <v>91037.253692326383</v>
      </c>
      <c r="X120" s="7"/>
      <c r="Y120" s="7"/>
      <c r="Z120" s="7"/>
      <c r="AA120" s="7"/>
      <c r="AB120" s="7"/>
      <c r="AC120" s="7"/>
      <c r="AD120" s="7"/>
      <c r="AE120" s="7"/>
      <c r="AF120" s="7"/>
      <c r="AG120" s="30" t="s">
        <v>244</v>
      </c>
      <c r="AH120" s="1" t="s">
        <v>245</v>
      </c>
      <c r="AK120" s="1" t="e">
        <f>VLOOKUP(AH120,#REF!,1,0)</f>
        <v>#REF!</v>
      </c>
    </row>
    <row r="121" spans="1:37" x14ac:dyDescent="0.25">
      <c r="A121" s="5">
        <v>6460</v>
      </c>
      <c r="B121" s="5" t="s">
        <v>1122</v>
      </c>
      <c r="C121" s="6" t="s">
        <v>258</v>
      </c>
      <c r="D121" s="7">
        <f t="shared" si="13"/>
        <v>227454.15587964273</v>
      </c>
      <c r="E121" s="8">
        <f t="shared" si="14"/>
        <v>1.5472990322782302E-3</v>
      </c>
      <c r="F121" s="9">
        <v>1.5963082741912462E-3</v>
      </c>
      <c r="G121" s="10">
        <f t="shared" si="20"/>
        <v>-4.900924191301591E-5</v>
      </c>
      <c r="H121" s="41">
        <f t="shared" si="21"/>
        <v>8.5699999999999998E-2</v>
      </c>
      <c r="I121" s="41">
        <f t="shared" si="22"/>
        <v>1E-3</v>
      </c>
      <c r="J121" s="41">
        <f t="shared" si="23"/>
        <v>8.6699999999999999E-2</v>
      </c>
      <c r="K121" s="7">
        <f t="shared" si="15"/>
        <v>2967.5237377817793</v>
      </c>
      <c r="L121" s="29">
        <f t="shared" si="24"/>
        <v>2.0187129973400405E-5</v>
      </c>
      <c r="M121" s="38">
        <f t="shared" si="16"/>
        <v>68954.68330025929</v>
      </c>
      <c r="N121" s="39">
        <f t="shared" si="25"/>
        <v>4.6907700731570662E-4</v>
      </c>
      <c r="O121" s="7">
        <v>2602047.34</v>
      </c>
      <c r="P121" s="7">
        <v>609390.72</v>
      </c>
      <c r="Q121" s="7">
        <v>0</v>
      </c>
      <c r="R121" s="7"/>
      <c r="S121" s="7">
        <v>225466.56</v>
      </c>
      <c r="T121" s="7">
        <v>3212.01</v>
      </c>
      <c r="U121" s="7">
        <f t="shared" si="17"/>
        <v>227454.15587964273</v>
      </c>
      <c r="V121" s="7">
        <f t="shared" si="18"/>
        <v>2967.5237377817793</v>
      </c>
      <c r="W121" s="7">
        <f t="shared" si="19"/>
        <v>68954.68330025929</v>
      </c>
      <c r="X121" s="7"/>
      <c r="Y121" s="7"/>
      <c r="Z121" s="7"/>
      <c r="AA121" s="7"/>
      <c r="AB121" s="7"/>
      <c r="AC121" s="7"/>
      <c r="AD121" s="7"/>
      <c r="AE121" s="7"/>
      <c r="AF121" s="7"/>
      <c r="AG121" s="30" t="s">
        <v>246</v>
      </c>
      <c r="AH121" s="1" t="s">
        <v>247</v>
      </c>
      <c r="AK121" s="1" t="e">
        <f>VLOOKUP(AH121,#REF!,1,0)</f>
        <v>#REF!</v>
      </c>
    </row>
    <row r="122" spans="1:37" x14ac:dyDescent="0.25">
      <c r="A122" s="5">
        <v>6461</v>
      </c>
      <c r="B122" s="5" t="s">
        <v>1122</v>
      </c>
      <c r="C122" s="6" t="s">
        <v>264</v>
      </c>
      <c r="D122" s="7">
        <f t="shared" si="13"/>
        <v>1681720.070175709</v>
      </c>
      <c r="E122" s="8">
        <f t="shared" si="14"/>
        <v>1.1440212323588692E-2</v>
      </c>
      <c r="F122" s="9">
        <v>1.1362112279119999E-2</v>
      </c>
      <c r="G122" s="10">
        <f t="shared" si="20"/>
        <v>7.8100044468693702E-5</v>
      </c>
      <c r="H122" s="41">
        <f t="shared" si="21"/>
        <v>8.5699999999999998E-2</v>
      </c>
      <c r="I122" s="41">
        <f t="shared" si="22"/>
        <v>1E-3</v>
      </c>
      <c r="J122" s="41">
        <f t="shared" si="23"/>
        <v>8.6699999999999999E-2</v>
      </c>
      <c r="K122" s="7">
        <f t="shared" si="15"/>
        <v>19624.343376124627</v>
      </c>
      <c r="L122" s="29">
        <f t="shared" si="24"/>
        <v>1.334982313140975E-4</v>
      </c>
      <c r="M122" s="38">
        <f t="shared" si="16"/>
        <v>509827.90088046284</v>
      </c>
      <c r="N122" s="39">
        <f t="shared" si="25"/>
        <v>3.4681987436545438E-3</v>
      </c>
      <c r="O122" s="7">
        <v>19227989.359999999</v>
      </c>
      <c r="P122" s="7">
        <v>2013926.85</v>
      </c>
      <c r="Q122" s="7">
        <v>0</v>
      </c>
      <c r="R122" s="7"/>
      <c r="S122" s="7">
        <v>1667024.45</v>
      </c>
      <c r="T122" s="7">
        <v>21241.14</v>
      </c>
      <c r="U122" s="7">
        <f t="shared" si="17"/>
        <v>1681720.070175709</v>
      </c>
      <c r="V122" s="7">
        <f t="shared" si="18"/>
        <v>19624.343376124627</v>
      </c>
      <c r="W122" s="7">
        <f t="shared" si="19"/>
        <v>509827.90088046284</v>
      </c>
      <c r="X122" s="7"/>
      <c r="Y122" s="7"/>
      <c r="Z122" s="7"/>
      <c r="AA122" s="7"/>
      <c r="AB122" s="7"/>
      <c r="AC122" s="7"/>
      <c r="AD122" s="7"/>
      <c r="AE122" s="7"/>
      <c r="AF122" s="7"/>
      <c r="AG122" s="30" t="s">
        <v>248</v>
      </c>
      <c r="AH122" s="1" t="s">
        <v>249</v>
      </c>
      <c r="AK122" s="1" t="e">
        <f>VLOOKUP(AH122,#REF!,1,0)</f>
        <v>#REF!</v>
      </c>
    </row>
    <row r="123" spans="1:37" x14ac:dyDescent="0.25">
      <c r="A123" s="5">
        <v>6462</v>
      </c>
      <c r="B123" s="5" t="s">
        <v>1122</v>
      </c>
      <c r="C123" s="6" t="s">
        <v>287</v>
      </c>
      <c r="D123" s="7">
        <f t="shared" si="13"/>
        <v>1514785.2290657291</v>
      </c>
      <c r="E123" s="8">
        <f t="shared" si="14"/>
        <v>1.0304607141506767E-2</v>
      </c>
      <c r="F123" s="9">
        <v>9.9894281284135314E-3</v>
      </c>
      <c r="G123" s="10">
        <f t="shared" si="20"/>
        <v>3.1517901309323533E-4</v>
      </c>
      <c r="H123" s="41">
        <f t="shared" si="21"/>
        <v>8.5699999999999998E-2</v>
      </c>
      <c r="I123" s="41">
        <f t="shared" si="22"/>
        <v>1E-3</v>
      </c>
      <c r="J123" s="41">
        <f t="shared" si="23"/>
        <v>8.6699999999999999E-2</v>
      </c>
      <c r="K123" s="7">
        <f t="shared" si="15"/>
        <v>18249.428867349914</v>
      </c>
      <c r="L123" s="29">
        <f t="shared" si="24"/>
        <v>1.2414512065905137E-4</v>
      </c>
      <c r="M123" s="38">
        <f t="shared" si="16"/>
        <v>459220.16827605717</v>
      </c>
      <c r="N123" s="39">
        <f t="shared" si="25"/>
        <v>3.1239302673026427E-3</v>
      </c>
      <c r="O123" s="7">
        <v>17318905.550000001</v>
      </c>
      <c r="P123" s="7">
        <v>2434634.94</v>
      </c>
      <c r="Q123" s="7">
        <v>0</v>
      </c>
      <c r="R123" s="7"/>
      <c r="S123" s="7">
        <v>1501548.36</v>
      </c>
      <c r="T123" s="7">
        <v>19752.95</v>
      </c>
      <c r="U123" s="7">
        <f t="shared" si="17"/>
        <v>1514785.2290657291</v>
      </c>
      <c r="V123" s="7">
        <f t="shared" si="18"/>
        <v>18249.428867349914</v>
      </c>
      <c r="W123" s="7">
        <f t="shared" si="19"/>
        <v>459220.16827605717</v>
      </c>
      <c r="X123" s="7"/>
      <c r="Y123" s="7"/>
      <c r="Z123" s="7"/>
      <c r="AA123" s="7"/>
      <c r="AB123" s="7"/>
      <c r="AC123" s="7"/>
      <c r="AD123" s="7"/>
      <c r="AE123" s="7"/>
      <c r="AF123" s="7"/>
      <c r="AG123" s="30" t="s">
        <v>250</v>
      </c>
      <c r="AH123" s="1" t="s">
        <v>251</v>
      </c>
      <c r="AK123" s="1" t="e">
        <f>VLOOKUP(AH123,#REF!,1,0)</f>
        <v>#REF!</v>
      </c>
    </row>
    <row r="124" spans="1:37" x14ac:dyDescent="0.25">
      <c r="A124" s="5">
        <v>6463</v>
      </c>
      <c r="B124" s="5" t="s">
        <v>1122</v>
      </c>
      <c r="C124" s="6" t="s">
        <v>293</v>
      </c>
      <c r="D124" s="7">
        <f t="shared" si="13"/>
        <v>105960.83302731317</v>
      </c>
      <c r="E124" s="8">
        <f t="shared" si="14"/>
        <v>7.2081819638992453E-4</v>
      </c>
      <c r="F124" s="9">
        <v>7.6951752968764211E-4</v>
      </c>
      <c r="G124" s="10">
        <f t="shared" si="20"/>
        <v>-4.869933329771758E-5</v>
      </c>
      <c r="H124" s="41">
        <f t="shared" si="21"/>
        <v>8.5699999999999998E-2</v>
      </c>
      <c r="I124" s="41">
        <f t="shared" si="22"/>
        <v>1E-3</v>
      </c>
      <c r="J124" s="41">
        <f t="shared" si="23"/>
        <v>8.6699999999999999E-2</v>
      </c>
      <c r="K124" s="7">
        <f t="shared" si="15"/>
        <v>1260.1958676371191</v>
      </c>
      <c r="L124" s="29">
        <f t="shared" si="24"/>
        <v>8.5727158465626266E-6</v>
      </c>
      <c r="M124" s="38">
        <f t="shared" si="16"/>
        <v>32122.937720673101</v>
      </c>
      <c r="N124" s="39">
        <f t="shared" si="25"/>
        <v>2.1852223476379165E-4</v>
      </c>
      <c r="O124" s="7">
        <v>1211476.26</v>
      </c>
      <c r="P124" s="7">
        <v>152182.98000000001</v>
      </c>
      <c r="Q124" s="7">
        <v>0</v>
      </c>
      <c r="R124" s="7"/>
      <c r="S124" s="7">
        <v>105034.9</v>
      </c>
      <c r="T124" s="7">
        <v>1364.02</v>
      </c>
      <c r="U124" s="7">
        <f t="shared" si="17"/>
        <v>105960.83302731317</v>
      </c>
      <c r="V124" s="7">
        <f t="shared" si="18"/>
        <v>1260.1958676371191</v>
      </c>
      <c r="W124" s="7">
        <f t="shared" si="19"/>
        <v>32122.937720673101</v>
      </c>
      <c r="X124" s="7"/>
      <c r="Y124" s="7"/>
      <c r="Z124" s="7"/>
      <c r="AA124" s="7"/>
      <c r="AB124" s="7"/>
      <c r="AC124" s="7"/>
      <c r="AD124" s="7"/>
      <c r="AE124" s="7"/>
      <c r="AF124" s="7"/>
      <c r="AG124" s="30" t="s">
        <v>252</v>
      </c>
      <c r="AH124" s="1" t="s">
        <v>253</v>
      </c>
      <c r="AK124" s="1" t="e">
        <f>VLOOKUP(AH124,#REF!,1,0)</f>
        <v>#REF!</v>
      </c>
    </row>
    <row r="125" spans="1:37" x14ac:dyDescent="0.25">
      <c r="A125" s="5">
        <v>6464</v>
      </c>
      <c r="B125" s="5" t="s">
        <v>1122</v>
      </c>
      <c r="C125" s="6" t="s">
        <v>295</v>
      </c>
      <c r="D125" s="7">
        <f t="shared" si="13"/>
        <v>236299.37938844948</v>
      </c>
      <c r="E125" s="8">
        <f t="shared" si="14"/>
        <v>1.6074703038143872E-3</v>
      </c>
      <c r="F125" s="9">
        <v>1.8543719963869309E-3</v>
      </c>
      <c r="G125" s="10">
        <f t="shared" si="20"/>
        <v>-2.4690169257254369E-4</v>
      </c>
      <c r="H125" s="41">
        <f t="shared" si="21"/>
        <v>8.5699999999999998E-2</v>
      </c>
      <c r="I125" s="41">
        <f t="shared" si="22"/>
        <v>1E-3</v>
      </c>
      <c r="J125" s="41">
        <f t="shared" si="23"/>
        <v>8.6699999999999999E-2</v>
      </c>
      <c r="K125" s="7">
        <f t="shared" si="15"/>
        <v>2675.4563783324147</v>
      </c>
      <c r="L125" s="29">
        <f t="shared" si="24"/>
        <v>1.8200287653952126E-5</v>
      </c>
      <c r="M125" s="38">
        <f t="shared" si="16"/>
        <v>71636.188869638805</v>
      </c>
      <c r="N125" s="39">
        <f t="shared" si="25"/>
        <v>4.8731844571239655E-4</v>
      </c>
      <c r="O125" s="7">
        <v>2701667.61</v>
      </c>
      <c r="P125" s="7">
        <v>194837.39</v>
      </c>
      <c r="Q125" s="7">
        <v>0</v>
      </c>
      <c r="R125" s="7"/>
      <c r="S125" s="7">
        <v>234234.49</v>
      </c>
      <c r="T125" s="7">
        <v>2895.88</v>
      </c>
      <c r="U125" s="7">
        <f t="shared" si="17"/>
        <v>236299.37938844948</v>
      </c>
      <c r="V125" s="7">
        <f t="shared" si="18"/>
        <v>2675.4563783324147</v>
      </c>
      <c r="W125" s="7">
        <f t="shared" si="19"/>
        <v>71636.188869638805</v>
      </c>
      <c r="X125" s="7"/>
      <c r="Y125" s="7"/>
      <c r="Z125" s="7"/>
      <c r="AA125" s="7"/>
      <c r="AB125" s="7"/>
      <c r="AC125" s="7"/>
      <c r="AD125" s="7"/>
      <c r="AE125" s="7"/>
      <c r="AF125" s="7"/>
      <c r="AG125" s="30" t="s">
        <v>254</v>
      </c>
      <c r="AH125" s="1" t="s">
        <v>255</v>
      </c>
      <c r="AK125" s="1" t="e">
        <f>VLOOKUP(AH125,#REF!,1,0)</f>
        <v>#REF!</v>
      </c>
    </row>
    <row r="126" spans="1:37" x14ac:dyDescent="0.25">
      <c r="A126" s="5">
        <v>6465</v>
      </c>
      <c r="B126" s="5" t="s">
        <v>1122</v>
      </c>
      <c r="C126" s="6" t="s">
        <v>299</v>
      </c>
      <c r="D126" s="7">
        <f t="shared" si="13"/>
        <v>24521.479627833287</v>
      </c>
      <c r="E126" s="8">
        <f t="shared" si="14"/>
        <v>1.6681190788289579E-4</v>
      </c>
      <c r="F126" s="9">
        <v>1.6185689919574102E-4</v>
      </c>
      <c r="G126" s="10">
        <f t="shared" si="20"/>
        <v>4.9550086871547646E-6</v>
      </c>
      <c r="H126" s="41">
        <f t="shared" si="21"/>
        <v>8.5699999999999998E-2</v>
      </c>
      <c r="I126" s="41">
        <f t="shared" si="22"/>
        <v>1E-3</v>
      </c>
      <c r="J126" s="41">
        <f t="shared" si="23"/>
        <v>8.6699999999999999E-2</v>
      </c>
      <c r="K126" s="7">
        <f t="shared" si="15"/>
        <v>305.47291218276638</v>
      </c>
      <c r="L126" s="29">
        <f t="shared" si="24"/>
        <v>2.0780360753562751E-6</v>
      </c>
      <c r="M126" s="38">
        <f t="shared" si="16"/>
        <v>7433.8974166105281</v>
      </c>
      <c r="N126" s="39">
        <f t="shared" si="25"/>
        <v>5.0570464339476082E-5</v>
      </c>
      <c r="O126" s="7">
        <v>280360.07</v>
      </c>
      <c r="P126" s="7">
        <v>50313</v>
      </c>
      <c r="Q126" s="7">
        <v>0</v>
      </c>
      <c r="R126" s="7"/>
      <c r="S126" s="7">
        <v>24307.200000000001</v>
      </c>
      <c r="T126" s="7">
        <v>330.64</v>
      </c>
      <c r="U126" s="7">
        <f t="shared" si="17"/>
        <v>24521.479627833287</v>
      </c>
      <c r="V126" s="7">
        <f t="shared" si="18"/>
        <v>305.47291218276638</v>
      </c>
      <c r="W126" s="7">
        <f t="shared" si="19"/>
        <v>7433.8974166105281</v>
      </c>
      <c r="X126" s="7"/>
      <c r="Y126" s="7"/>
      <c r="Z126" s="7"/>
      <c r="AA126" s="7"/>
      <c r="AB126" s="7"/>
      <c r="AC126" s="7"/>
      <c r="AD126" s="7"/>
      <c r="AE126" s="7"/>
      <c r="AF126" s="7"/>
      <c r="AG126" s="30" t="s">
        <v>256</v>
      </c>
      <c r="AH126" s="1" t="s">
        <v>257</v>
      </c>
      <c r="AK126" s="1" t="e">
        <f>VLOOKUP(AH126,#REF!,1,0)</f>
        <v>#REF!</v>
      </c>
    </row>
    <row r="127" spans="1:37" x14ac:dyDescent="0.25">
      <c r="A127" s="5">
        <v>6466</v>
      </c>
      <c r="B127" s="5" t="s">
        <v>1122</v>
      </c>
      <c r="C127" s="6" t="s">
        <v>307</v>
      </c>
      <c r="D127" s="7">
        <f t="shared" si="13"/>
        <v>114054.48900375358</v>
      </c>
      <c r="E127" s="8">
        <f t="shared" si="14"/>
        <v>7.7587679055588844E-4</v>
      </c>
      <c r="F127" s="9">
        <v>7.9811230653551303E-4</v>
      </c>
      <c r="G127" s="10">
        <f t="shared" si="20"/>
        <v>-2.2235515979624593E-5</v>
      </c>
      <c r="H127" s="41">
        <f t="shared" si="21"/>
        <v>8.5699999999999998E-2</v>
      </c>
      <c r="I127" s="41">
        <f t="shared" si="22"/>
        <v>1E-3</v>
      </c>
      <c r="J127" s="41">
        <f t="shared" si="23"/>
        <v>8.6699999999999999E-2</v>
      </c>
      <c r="K127" s="7">
        <f t="shared" si="15"/>
        <v>1317.9385999484634</v>
      </c>
      <c r="L127" s="29">
        <f t="shared" si="24"/>
        <v>8.9655214802118141E-6</v>
      </c>
      <c r="M127" s="38">
        <f t="shared" si="16"/>
        <v>34576.599129664966</v>
      </c>
      <c r="N127" s="39">
        <f t="shared" si="25"/>
        <v>2.3521372105028752E-4</v>
      </c>
      <c r="O127" s="7">
        <v>1304013.79</v>
      </c>
      <c r="P127" s="7">
        <v>122352.51</v>
      </c>
      <c r="Q127" s="7">
        <v>0</v>
      </c>
      <c r="R127" s="7"/>
      <c r="S127" s="7">
        <v>113057.83</v>
      </c>
      <c r="T127" s="7">
        <v>1426.52</v>
      </c>
      <c r="U127" s="7">
        <f t="shared" si="17"/>
        <v>114054.48900375358</v>
      </c>
      <c r="V127" s="7">
        <f t="shared" si="18"/>
        <v>1317.9385999484634</v>
      </c>
      <c r="W127" s="7">
        <f t="shared" si="19"/>
        <v>34576.599129664966</v>
      </c>
      <c r="X127" s="7"/>
      <c r="Y127" s="7"/>
      <c r="Z127" s="7"/>
      <c r="AA127" s="7"/>
      <c r="AB127" s="7"/>
      <c r="AC127" s="7"/>
      <c r="AD127" s="7"/>
      <c r="AE127" s="7"/>
      <c r="AF127" s="7"/>
      <c r="AG127" s="30" t="s">
        <v>258</v>
      </c>
      <c r="AH127" s="1" t="s">
        <v>259</v>
      </c>
      <c r="AK127" s="1" t="e">
        <f>VLOOKUP(AH127,#REF!,1,0)</f>
        <v>#REF!</v>
      </c>
    </row>
    <row r="128" spans="1:37" x14ac:dyDescent="0.25">
      <c r="A128" s="5">
        <v>6467</v>
      </c>
      <c r="B128" s="5" t="s">
        <v>1122</v>
      </c>
      <c r="C128" s="6" t="s">
        <v>333</v>
      </c>
      <c r="D128" s="7">
        <f t="shared" si="13"/>
        <v>269830.23697994417</v>
      </c>
      <c r="E128" s="8">
        <f t="shared" si="14"/>
        <v>1.8355701743229408E-3</v>
      </c>
      <c r="F128" s="9">
        <v>1.7981675647576899E-3</v>
      </c>
      <c r="G128" s="10">
        <f t="shared" si="20"/>
        <v>3.7402609565250888E-5</v>
      </c>
      <c r="H128" s="41">
        <f t="shared" si="21"/>
        <v>8.5699999999999998E-2</v>
      </c>
      <c r="I128" s="41">
        <f t="shared" si="22"/>
        <v>1E-3</v>
      </c>
      <c r="J128" s="41">
        <f t="shared" si="23"/>
        <v>8.6699999999999999E-2</v>
      </c>
      <c r="K128" s="7">
        <f t="shared" si="15"/>
        <v>3309.7025500402215</v>
      </c>
      <c r="L128" s="29">
        <f t="shared" si="24"/>
        <v>2.2514864733954799E-5</v>
      </c>
      <c r="M128" s="38">
        <f t="shared" si="16"/>
        <v>81801.35669023059</v>
      </c>
      <c r="N128" s="39">
        <f t="shared" si="25"/>
        <v>5.564688829551007E-4</v>
      </c>
      <c r="O128" s="7">
        <v>3085030.79</v>
      </c>
      <c r="P128" s="7">
        <v>497306.68</v>
      </c>
      <c r="Q128" s="7">
        <v>0</v>
      </c>
      <c r="R128" s="7"/>
      <c r="S128" s="7">
        <v>267472.34000000003</v>
      </c>
      <c r="T128" s="7">
        <v>3582.38</v>
      </c>
      <c r="U128" s="7">
        <f t="shared" si="17"/>
        <v>269830.23697994417</v>
      </c>
      <c r="V128" s="7">
        <f t="shared" si="18"/>
        <v>3309.7025500402215</v>
      </c>
      <c r="W128" s="7">
        <f t="shared" si="19"/>
        <v>81801.35669023059</v>
      </c>
      <c r="X128" s="7"/>
      <c r="Y128" s="7"/>
      <c r="Z128" s="7"/>
      <c r="AA128" s="7"/>
      <c r="AB128" s="7"/>
      <c r="AC128" s="7"/>
      <c r="AD128" s="7"/>
      <c r="AE128" s="7"/>
      <c r="AF128" s="7"/>
      <c r="AG128" s="30" t="s">
        <v>260</v>
      </c>
      <c r="AH128" s="1" t="s">
        <v>261</v>
      </c>
      <c r="AK128" s="1" t="e">
        <f>VLOOKUP(AH128,#REF!,1,0)</f>
        <v>#REF!</v>
      </c>
    </row>
    <row r="129" spans="1:37" x14ac:dyDescent="0.25">
      <c r="A129" s="5">
        <v>6468</v>
      </c>
      <c r="B129" s="5" t="s">
        <v>1122</v>
      </c>
      <c r="C129" s="6" t="s">
        <v>347</v>
      </c>
      <c r="D129" s="7">
        <f t="shared" si="13"/>
        <v>311151.90414087736</v>
      </c>
      <c r="E129" s="8">
        <f t="shared" si="14"/>
        <v>2.1166684702101667E-3</v>
      </c>
      <c r="F129" s="9">
        <v>2.0663206907569269E-3</v>
      </c>
      <c r="G129" s="10">
        <f t="shared" si="20"/>
        <v>5.0347779453239865E-5</v>
      </c>
      <c r="H129" s="41">
        <f t="shared" si="21"/>
        <v>8.5699999999999998E-2</v>
      </c>
      <c r="I129" s="41">
        <f t="shared" si="22"/>
        <v>1E-3</v>
      </c>
      <c r="J129" s="41">
        <f t="shared" si="23"/>
        <v>8.6699999999999999E-2</v>
      </c>
      <c r="K129" s="7">
        <f t="shared" si="15"/>
        <v>3548.3047587878655</v>
      </c>
      <c r="L129" s="29">
        <f t="shared" si="24"/>
        <v>2.4138000461094618E-5</v>
      </c>
      <c r="M129" s="38">
        <f t="shared" si="16"/>
        <v>94328.375427266059</v>
      </c>
      <c r="N129" s="39">
        <f t="shared" si="25"/>
        <v>6.4168624860043433E-4</v>
      </c>
      <c r="O129" s="7">
        <v>3557465.63</v>
      </c>
      <c r="P129" s="7">
        <v>283257.07</v>
      </c>
      <c r="Q129" s="7">
        <v>0</v>
      </c>
      <c r="R129" s="7"/>
      <c r="S129" s="7">
        <v>308432.92</v>
      </c>
      <c r="T129" s="7">
        <v>3840.64</v>
      </c>
      <c r="U129" s="7">
        <f t="shared" si="17"/>
        <v>311151.90414087736</v>
      </c>
      <c r="V129" s="7">
        <f t="shared" si="18"/>
        <v>3548.3047587878655</v>
      </c>
      <c r="W129" s="7">
        <f t="shared" si="19"/>
        <v>94328.375427266059</v>
      </c>
      <c r="X129" s="7"/>
      <c r="Y129" s="7"/>
      <c r="Z129" s="7"/>
      <c r="AA129" s="7"/>
      <c r="AB129" s="7"/>
      <c r="AC129" s="7"/>
      <c r="AD129" s="7"/>
      <c r="AE129" s="7"/>
      <c r="AF129" s="7"/>
      <c r="AG129" s="30" t="s">
        <v>262</v>
      </c>
      <c r="AH129" s="1" t="s">
        <v>263</v>
      </c>
      <c r="AK129" s="1" t="e">
        <f>VLOOKUP(AH129,#REF!,1,0)</f>
        <v>#REF!</v>
      </c>
    </row>
    <row r="130" spans="1:37" x14ac:dyDescent="0.25">
      <c r="A130" s="5">
        <v>6469</v>
      </c>
      <c r="B130" s="5" t="s">
        <v>1122</v>
      </c>
      <c r="C130" s="6" t="s">
        <v>355</v>
      </c>
      <c r="D130" s="7">
        <f t="shared" si="13"/>
        <v>97489.890149624829</v>
      </c>
      <c r="E130" s="8">
        <f t="shared" si="14"/>
        <v>6.6319303818412347E-4</v>
      </c>
      <c r="F130" s="9">
        <v>6.4529879962246187E-4</v>
      </c>
      <c r="G130" s="10">
        <f t="shared" si="20"/>
        <v>1.7894238561661597E-5</v>
      </c>
      <c r="H130" s="41">
        <f t="shared" si="21"/>
        <v>8.5699999999999998E-2</v>
      </c>
      <c r="I130" s="41">
        <f t="shared" si="22"/>
        <v>1E-3</v>
      </c>
      <c r="J130" s="41">
        <f t="shared" si="23"/>
        <v>8.6699999999999999E-2</v>
      </c>
      <c r="K130" s="7">
        <f t="shared" si="15"/>
        <v>1030.5091367583459</v>
      </c>
      <c r="L130" s="29">
        <f t="shared" si="24"/>
        <v>7.0102293092582364E-6</v>
      </c>
      <c r="M130" s="38">
        <f t="shared" si="16"/>
        <v>29554.898543166626</v>
      </c>
      <c r="N130" s="39">
        <f t="shared" si="25"/>
        <v>2.010526725179783E-4</v>
      </c>
      <c r="O130" s="7">
        <v>1114624.1100000001</v>
      </c>
      <c r="P130" s="7">
        <v>672.38</v>
      </c>
      <c r="Q130" s="7">
        <v>0</v>
      </c>
      <c r="R130" s="7"/>
      <c r="S130" s="7">
        <v>96637.98</v>
      </c>
      <c r="T130" s="7">
        <v>1115.4100000000001</v>
      </c>
      <c r="U130" s="7">
        <f t="shared" si="17"/>
        <v>97489.890149624829</v>
      </c>
      <c r="V130" s="7">
        <f t="shared" si="18"/>
        <v>1030.5091367583459</v>
      </c>
      <c r="W130" s="7">
        <f t="shared" si="19"/>
        <v>29554.898543166626</v>
      </c>
      <c r="X130" s="7"/>
      <c r="Y130" s="7"/>
      <c r="Z130" s="7"/>
      <c r="AA130" s="7"/>
      <c r="AB130" s="7"/>
      <c r="AC130" s="7"/>
      <c r="AD130" s="7"/>
      <c r="AE130" s="7"/>
      <c r="AF130" s="7"/>
      <c r="AG130" s="30" t="s">
        <v>264</v>
      </c>
      <c r="AH130" s="1" t="s">
        <v>265</v>
      </c>
      <c r="AK130" s="1" t="e">
        <f>VLOOKUP(AH130,#REF!,1,0)</f>
        <v>#REF!</v>
      </c>
    </row>
    <row r="131" spans="1:37" x14ac:dyDescent="0.25">
      <c r="A131" s="5">
        <v>6470</v>
      </c>
      <c r="B131" s="5" t="s">
        <v>1122</v>
      </c>
      <c r="C131" s="6" t="s">
        <v>359</v>
      </c>
      <c r="D131" s="7">
        <f t="shared" si="13"/>
        <v>496057.35041533475</v>
      </c>
      <c r="E131" s="8">
        <f t="shared" si="14"/>
        <v>3.3745220230590057E-3</v>
      </c>
      <c r="F131" s="9">
        <v>3.4393093594546642E-3</v>
      </c>
      <c r="G131" s="10">
        <f t="shared" si="20"/>
        <v>-6.4787336395658469E-5</v>
      </c>
      <c r="H131" s="41">
        <f t="shared" si="21"/>
        <v>8.5699999999999998E-2</v>
      </c>
      <c r="I131" s="41">
        <f t="shared" si="22"/>
        <v>1E-3</v>
      </c>
      <c r="J131" s="41">
        <f t="shared" si="23"/>
        <v>8.6699999999999999E-2</v>
      </c>
      <c r="K131" s="7">
        <f t="shared" si="15"/>
        <v>5619.1993492390893</v>
      </c>
      <c r="L131" s="29">
        <f t="shared" si="24"/>
        <v>3.8225644555190445E-5</v>
      </c>
      <c r="M131" s="38">
        <f t="shared" si="16"/>
        <v>150384.0515218151</v>
      </c>
      <c r="N131" s="39">
        <f t="shared" si="25"/>
        <v>1.0230153698001076E-3</v>
      </c>
      <c r="O131" s="7">
        <v>5671539.4400000004</v>
      </c>
      <c r="P131" s="7">
        <v>411044.64</v>
      </c>
      <c r="Q131" s="7">
        <v>0</v>
      </c>
      <c r="R131" s="7"/>
      <c r="S131" s="7">
        <v>491722.58</v>
      </c>
      <c r="T131" s="7">
        <v>6082.15</v>
      </c>
      <c r="U131" s="7">
        <f t="shared" si="17"/>
        <v>496057.35041533475</v>
      </c>
      <c r="V131" s="7">
        <f t="shared" si="18"/>
        <v>5619.1993492390893</v>
      </c>
      <c r="W131" s="7">
        <f t="shared" si="19"/>
        <v>150384.0515218151</v>
      </c>
      <c r="X131" s="7"/>
      <c r="Y131" s="7"/>
      <c r="Z131" s="7"/>
      <c r="AA131" s="7"/>
      <c r="AB131" s="7"/>
      <c r="AC131" s="7"/>
      <c r="AD131" s="7"/>
      <c r="AE131" s="7"/>
      <c r="AF131" s="7"/>
      <c r="AG131" s="30" t="s">
        <v>266</v>
      </c>
      <c r="AH131" s="1" t="s">
        <v>267</v>
      </c>
      <c r="AK131" s="1" t="e">
        <f>VLOOKUP(AH131,#REF!,1,0)</f>
        <v>#REF!</v>
      </c>
    </row>
    <row r="132" spans="1:37" x14ac:dyDescent="0.25">
      <c r="A132" s="5">
        <v>6471</v>
      </c>
      <c r="B132" s="5" t="s">
        <v>1122</v>
      </c>
      <c r="C132" s="6" t="s">
        <v>373</v>
      </c>
      <c r="D132" s="7">
        <f t="shared" si="13"/>
        <v>1283834.2160888491</v>
      </c>
      <c r="E132" s="8">
        <f t="shared" si="14"/>
        <v>8.7335200910160522E-3</v>
      </c>
      <c r="F132" s="9">
        <v>9.0464141959006351E-3</v>
      </c>
      <c r="G132" s="10">
        <f t="shared" si="20"/>
        <v>-3.1289410488458298E-4</v>
      </c>
      <c r="H132" s="41">
        <f t="shared" si="21"/>
        <v>8.5699999999999998E-2</v>
      </c>
      <c r="I132" s="41">
        <f t="shared" si="22"/>
        <v>1E-3</v>
      </c>
      <c r="J132" s="41">
        <f t="shared" si="23"/>
        <v>8.6699999999999999E-2</v>
      </c>
      <c r="K132" s="7">
        <f t="shared" si="15"/>
        <v>15003.437338432739</v>
      </c>
      <c r="L132" s="29">
        <f t="shared" si="24"/>
        <v>1.0206366194903973E-4</v>
      </c>
      <c r="M132" s="38">
        <f t="shared" si="16"/>
        <v>389205.38267626526</v>
      </c>
      <c r="N132" s="39">
        <f t="shared" si="25"/>
        <v>2.6476417177056393E-3</v>
      </c>
      <c r="O132" s="7">
        <v>14678377.67</v>
      </c>
      <c r="P132" s="7">
        <v>1562676.7</v>
      </c>
      <c r="Q132" s="7">
        <v>0</v>
      </c>
      <c r="R132" s="7"/>
      <c r="S132" s="7">
        <v>1272615.5</v>
      </c>
      <c r="T132" s="7">
        <v>16239.53</v>
      </c>
      <c r="U132" s="7">
        <f t="shared" si="17"/>
        <v>1283834.2160888491</v>
      </c>
      <c r="V132" s="7">
        <f t="shared" si="18"/>
        <v>15003.437338432739</v>
      </c>
      <c r="W132" s="7">
        <f t="shared" si="19"/>
        <v>389205.38267626526</v>
      </c>
      <c r="X132" s="7"/>
      <c r="Y132" s="7"/>
      <c r="Z132" s="7"/>
      <c r="AA132" s="7"/>
      <c r="AB132" s="7"/>
      <c r="AC132" s="7"/>
      <c r="AD132" s="7"/>
      <c r="AE132" s="7"/>
      <c r="AF132" s="7"/>
      <c r="AG132" s="30" t="s">
        <v>268</v>
      </c>
      <c r="AH132" s="1" t="s">
        <v>269</v>
      </c>
      <c r="AI132" s="1" t="s">
        <v>270</v>
      </c>
      <c r="AK132" s="1" t="e">
        <f>VLOOKUP(AH132,#REF!,1,0)</f>
        <v>#REF!</v>
      </c>
    </row>
    <row r="133" spans="1:37" x14ac:dyDescent="0.25">
      <c r="A133" s="5">
        <v>6472</v>
      </c>
      <c r="B133" s="5" t="s">
        <v>1122</v>
      </c>
      <c r="C133" s="6" t="s">
        <v>381</v>
      </c>
      <c r="D133" s="7">
        <f t="shared" si="13"/>
        <v>111860.46665775761</v>
      </c>
      <c r="E133" s="8">
        <f t="shared" si="14"/>
        <v>7.6095154709472819E-4</v>
      </c>
      <c r="F133" s="9">
        <v>7.6283906683968566E-4</v>
      </c>
      <c r="G133" s="10">
        <f t="shared" si="20"/>
        <v>-1.8875197449574714E-6</v>
      </c>
      <c r="H133" s="41">
        <f t="shared" si="21"/>
        <v>8.5699999999999998E-2</v>
      </c>
      <c r="I133" s="41">
        <f t="shared" si="22"/>
        <v>1E-3</v>
      </c>
      <c r="J133" s="41">
        <f t="shared" si="23"/>
        <v>8.6699999999999999E-2</v>
      </c>
      <c r="K133" s="7">
        <f t="shared" si="15"/>
        <v>1334.7163282488477</v>
      </c>
      <c r="L133" s="29">
        <f t="shared" si="24"/>
        <v>9.0796550851249214E-6</v>
      </c>
      <c r="M133" s="38">
        <f t="shared" si="16"/>
        <v>33911.462388431282</v>
      </c>
      <c r="N133" s="39">
        <f t="shared" si="25"/>
        <v>2.3068900514846793E-4</v>
      </c>
      <c r="O133" s="7">
        <v>1278927.67</v>
      </c>
      <c r="P133" s="7">
        <v>166211.48000000001</v>
      </c>
      <c r="Q133" s="7">
        <v>0</v>
      </c>
      <c r="R133" s="7"/>
      <c r="S133" s="7">
        <v>110882.98</v>
      </c>
      <c r="T133" s="7">
        <v>1444.68</v>
      </c>
      <c r="U133" s="7">
        <f t="shared" si="17"/>
        <v>111860.46665775761</v>
      </c>
      <c r="V133" s="7">
        <f t="shared" si="18"/>
        <v>1334.7163282488477</v>
      </c>
      <c r="W133" s="7">
        <f t="shared" si="19"/>
        <v>33911.462388431282</v>
      </c>
      <c r="X133" s="7"/>
      <c r="Y133" s="7"/>
      <c r="Z133" s="7"/>
      <c r="AA133" s="7"/>
      <c r="AB133" s="7"/>
      <c r="AC133" s="7"/>
      <c r="AD133" s="7"/>
      <c r="AE133" s="7"/>
      <c r="AF133" s="7"/>
      <c r="AG133" s="30" t="s">
        <v>271</v>
      </c>
      <c r="AH133" s="1" t="s">
        <v>272</v>
      </c>
      <c r="AK133" s="1" t="e">
        <f>VLOOKUP(AH133,#REF!,1,0)</f>
        <v>#REF!</v>
      </c>
    </row>
    <row r="134" spans="1:37" x14ac:dyDescent="0.25">
      <c r="A134" s="5">
        <v>6473</v>
      </c>
      <c r="B134" s="5" t="s">
        <v>1122</v>
      </c>
      <c r="C134" s="6" t="s">
        <v>385</v>
      </c>
      <c r="D134" s="7">
        <f t="shared" si="13"/>
        <v>373472.17648118577</v>
      </c>
      <c r="E134" s="8">
        <f t="shared" si="14"/>
        <v>2.5406136679162923E-3</v>
      </c>
      <c r="F134" s="9">
        <v>2.268959026885794E-3</v>
      </c>
      <c r="G134" s="10">
        <f t="shared" si="20"/>
        <v>2.7165464103049829E-4</v>
      </c>
      <c r="H134" s="41">
        <f t="shared" si="21"/>
        <v>8.5699999999999998E-2</v>
      </c>
      <c r="I134" s="41">
        <f t="shared" si="22"/>
        <v>1E-3</v>
      </c>
      <c r="J134" s="41">
        <f t="shared" si="23"/>
        <v>8.6699999999999999E-2</v>
      </c>
      <c r="K134" s="7">
        <f t="shared" si="15"/>
        <v>4432.8125517516237</v>
      </c>
      <c r="L134" s="29">
        <f t="shared" si="24"/>
        <v>3.0155028581783562E-5</v>
      </c>
      <c r="M134" s="38">
        <f t="shared" si="16"/>
        <v>113221.30189762599</v>
      </c>
      <c r="N134" s="39">
        <f t="shared" si="25"/>
        <v>7.7020888091479096E-4</v>
      </c>
      <c r="O134" s="7">
        <v>4270002.25</v>
      </c>
      <c r="P134" s="7">
        <v>527874.09</v>
      </c>
      <c r="Q134" s="7">
        <v>0</v>
      </c>
      <c r="R134" s="7"/>
      <c r="S134" s="7">
        <v>370208.61</v>
      </c>
      <c r="T134" s="7">
        <v>4798.0200000000004</v>
      </c>
      <c r="U134" s="7">
        <f t="shared" si="17"/>
        <v>373472.17648118577</v>
      </c>
      <c r="V134" s="7">
        <f t="shared" si="18"/>
        <v>4432.8125517516237</v>
      </c>
      <c r="W134" s="7">
        <f t="shared" si="19"/>
        <v>113221.30189762599</v>
      </c>
      <c r="X134" s="7"/>
      <c r="Y134" s="7"/>
      <c r="Z134" s="7"/>
      <c r="AA134" s="7"/>
      <c r="AB134" s="7"/>
      <c r="AC134" s="7"/>
      <c r="AD134" s="7"/>
      <c r="AE134" s="7"/>
      <c r="AF134" s="7"/>
      <c r="AG134" s="30" t="s">
        <v>273</v>
      </c>
      <c r="AH134" s="1" t="s">
        <v>274</v>
      </c>
      <c r="AK134" s="1" t="e">
        <f>VLOOKUP(AH134,#REF!,1,0)</f>
        <v>#REF!</v>
      </c>
    </row>
    <row r="135" spans="1:37" x14ac:dyDescent="0.25">
      <c r="A135" s="5">
        <v>6474</v>
      </c>
      <c r="B135" s="5" t="s">
        <v>1122</v>
      </c>
      <c r="C135" s="6" t="s">
        <v>395</v>
      </c>
      <c r="D135" s="7">
        <f t="shared" si="13"/>
        <v>590464.90574832575</v>
      </c>
      <c r="E135" s="8">
        <f t="shared" si="14"/>
        <v>4.0167469076365682E-3</v>
      </c>
      <c r="F135" s="9">
        <v>3.9995008259163288E-3</v>
      </c>
      <c r="G135" s="10">
        <f t="shared" si="20"/>
        <v>1.7246081720239358E-5</v>
      </c>
      <c r="H135" s="41">
        <f t="shared" si="21"/>
        <v>8.5699999999999998E-2</v>
      </c>
      <c r="I135" s="41">
        <f t="shared" si="22"/>
        <v>1E-3</v>
      </c>
      <c r="J135" s="41">
        <f t="shared" si="23"/>
        <v>8.6699999999999999E-2</v>
      </c>
      <c r="K135" s="7">
        <f t="shared" si="15"/>
        <v>6716.0987698997278</v>
      </c>
      <c r="L135" s="29">
        <f t="shared" si="24"/>
        <v>4.5687506069793179E-5</v>
      </c>
      <c r="M135" s="38">
        <f t="shared" si="16"/>
        <v>179004.51375941336</v>
      </c>
      <c r="N135" s="39">
        <f t="shared" si="25"/>
        <v>1.2177113662409221E-3</v>
      </c>
      <c r="O135" s="7">
        <v>6750928.7599999998</v>
      </c>
      <c r="P135" s="7">
        <v>519138.48</v>
      </c>
      <c r="Q135" s="7">
        <v>0</v>
      </c>
      <c r="R135" s="7"/>
      <c r="S135" s="7">
        <v>585305.16</v>
      </c>
      <c r="T135" s="7">
        <v>7269.42</v>
      </c>
      <c r="U135" s="7">
        <f t="shared" si="17"/>
        <v>590464.90574832575</v>
      </c>
      <c r="V135" s="7">
        <f t="shared" si="18"/>
        <v>6716.0987698997278</v>
      </c>
      <c r="W135" s="7">
        <f t="shared" si="19"/>
        <v>179004.51375941336</v>
      </c>
      <c r="X135" s="7"/>
      <c r="Y135" s="7"/>
      <c r="Z135" s="7"/>
      <c r="AA135" s="7"/>
      <c r="AB135" s="7"/>
      <c r="AC135" s="7"/>
      <c r="AD135" s="7"/>
      <c r="AE135" s="7"/>
      <c r="AF135" s="7"/>
      <c r="AG135" s="30" t="s">
        <v>275</v>
      </c>
      <c r="AH135" s="1" t="s">
        <v>276</v>
      </c>
      <c r="AK135" s="1" t="e">
        <f>VLOOKUP(AH135,#REF!,1,0)</f>
        <v>#REF!</v>
      </c>
    </row>
    <row r="136" spans="1:37" x14ac:dyDescent="0.25">
      <c r="A136" s="5">
        <v>6475</v>
      </c>
      <c r="B136" s="5" t="s">
        <v>1122</v>
      </c>
      <c r="C136" s="6" t="s">
        <v>401</v>
      </c>
      <c r="D136" s="7">
        <f t="shared" si="13"/>
        <v>111969.33802432536</v>
      </c>
      <c r="E136" s="8">
        <f t="shared" si="14"/>
        <v>7.6169216473471633E-4</v>
      </c>
      <c r="F136" s="9">
        <v>7.3243719565116276E-4</v>
      </c>
      <c r="G136" s="10">
        <f t="shared" si="20"/>
        <v>2.9254969083553572E-5</v>
      </c>
      <c r="H136" s="41">
        <f t="shared" si="21"/>
        <v>8.5699999999999998E-2</v>
      </c>
      <c r="I136" s="41">
        <f t="shared" si="22"/>
        <v>1E-3</v>
      </c>
      <c r="J136" s="41">
        <f t="shared" si="23"/>
        <v>8.6699999999999999E-2</v>
      </c>
      <c r="K136" s="7">
        <f t="shared" si="15"/>
        <v>1238.6416605199406</v>
      </c>
      <c r="L136" s="29">
        <f t="shared" si="24"/>
        <v>8.4260893596340589E-6</v>
      </c>
      <c r="M136" s="38">
        <f t="shared" si="16"/>
        <v>33944.467679423273</v>
      </c>
      <c r="N136" s="39">
        <f t="shared" si="25"/>
        <v>2.3091352975481975E-4</v>
      </c>
      <c r="O136" s="7">
        <v>1280173.51</v>
      </c>
      <c r="P136" s="7">
        <v>60442.48</v>
      </c>
      <c r="Q136" s="7">
        <v>0</v>
      </c>
      <c r="R136" s="7"/>
      <c r="S136" s="7">
        <v>110990.9</v>
      </c>
      <c r="T136" s="7">
        <v>1340.69</v>
      </c>
      <c r="U136" s="7">
        <f t="shared" si="17"/>
        <v>111969.33802432536</v>
      </c>
      <c r="V136" s="7">
        <f t="shared" si="18"/>
        <v>1238.6416605199406</v>
      </c>
      <c r="W136" s="7">
        <f t="shared" si="19"/>
        <v>33944.467679423273</v>
      </c>
      <c r="X136" s="7"/>
      <c r="Y136" s="7"/>
      <c r="Z136" s="7"/>
      <c r="AA136" s="7"/>
      <c r="AB136" s="7"/>
      <c r="AC136" s="7"/>
      <c r="AD136" s="7"/>
      <c r="AE136" s="7"/>
      <c r="AF136" s="7"/>
      <c r="AG136" s="30" t="s">
        <v>277</v>
      </c>
      <c r="AH136" s="1" t="s">
        <v>278</v>
      </c>
      <c r="AK136" s="1" t="e">
        <f>VLOOKUP(AH136,#REF!,1,0)</f>
        <v>#REF!</v>
      </c>
    </row>
    <row r="137" spans="1:37" x14ac:dyDescent="0.25">
      <c r="A137" s="5">
        <v>6476</v>
      </c>
      <c r="B137" s="5" t="s">
        <v>1122</v>
      </c>
      <c r="C137" s="6" t="s">
        <v>403</v>
      </c>
      <c r="D137" s="7">
        <f t="shared" si="13"/>
        <v>94397.557971587317</v>
      </c>
      <c r="E137" s="8">
        <f t="shared" si="14"/>
        <v>6.4215687567455767E-4</v>
      </c>
      <c r="F137" s="9">
        <v>5.7782225195419467E-4</v>
      </c>
      <c r="G137" s="10">
        <f t="shared" si="20"/>
        <v>6.4334623720362994E-5</v>
      </c>
      <c r="H137" s="41">
        <f t="shared" si="21"/>
        <v>8.5699999999999998E-2</v>
      </c>
      <c r="I137" s="41">
        <f t="shared" si="22"/>
        <v>1E-3</v>
      </c>
      <c r="J137" s="41">
        <f t="shared" si="23"/>
        <v>8.6699999999999999E-2</v>
      </c>
      <c r="K137" s="7">
        <f t="shared" si="15"/>
        <v>1000.2889003758808</v>
      </c>
      <c r="L137" s="29">
        <f t="shared" si="24"/>
        <v>6.8046505528315979E-6</v>
      </c>
      <c r="M137" s="38">
        <f t="shared" si="16"/>
        <v>28617.43145151846</v>
      </c>
      <c r="N137" s="39">
        <f t="shared" si="25"/>
        <v>1.9467537895704004E-4</v>
      </c>
      <c r="O137" s="7">
        <v>1079272.18</v>
      </c>
      <c r="P137" s="7">
        <v>3305.5</v>
      </c>
      <c r="Q137" s="7">
        <v>0</v>
      </c>
      <c r="R137" s="7"/>
      <c r="S137" s="7">
        <v>93572.67</v>
      </c>
      <c r="T137" s="7">
        <v>1082.7</v>
      </c>
      <c r="U137" s="7">
        <f t="shared" si="17"/>
        <v>94397.557971587317</v>
      </c>
      <c r="V137" s="7">
        <f t="shared" si="18"/>
        <v>1000.2889003758808</v>
      </c>
      <c r="W137" s="7">
        <f t="shared" si="19"/>
        <v>28617.43145151846</v>
      </c>
      <c r="X137" s="7"/>
      <c r="Y137" s="7"/>
      <c r="Z137" s="7"/>
      <c r="AA137" s="7"/>
      <c r="AB137" s="7"/>
      <c r="AC137" s="7"/>
      <c r="AD137" s="7"/>
      <c r="AE137" s="7"/>
      <c r="AF137" s="7"/>
      <c r="AG137" s="30" t="s">
        <v>279</v>
      </c>
      <c r="AH137" s="1" t="s">
        <v>280</v>
      </c>
      <c r="AK137" s="1" t="e">
        <f>VLOOKUP(AH137,#REF!,1,0)</f>
        <v>#REF!</v>
      </c>
    </row>
    <row r="138" spans="1:37" x14ac:dyDescent="0.25">
      <c r="A138" s="5">
        <v>6477</v>
      </c>
      <c r="B138" s="5" t="s">
        <v>1122</v>
      </c>
      <c r="C138" s="6" t="s">
        <v>409</v>
      </c>
      <c r="D138" s="7">
        <f t="shared" ref="D138:D201" si="26">U138</f>
        <v>131461.32772556294</v>
      </c>
      <c r="E138" s="8">
        <f t="shared" ref="E138:E201" si="27">D138/($D$578)</f>
        <v>8.9429003565628018E-4</v>
      </c>
      <c r="F138" s="9">
        <v>9.0934227640931736E-4</v>
      </c>
      <c r="G138" s="10">
        <f t="shared" si="20"/>
        <v>-1.505224075303718E-5</v>
      </c>
      <c r="H138" s="41">
        <f t="shared" si="21"/>
        <v>8.5699999999999998E-2</v>
      </c>
      <c r="I138" s="41">
        <f t="shared" si="22"/>
        <v>1E-3</v>
      </c>
      <c r="J138" s="41">
        <f t="shared" si="23"/>
        <v>8.6699999999999999E-2</v>
      </c>
      <c r="K138" s="7">
        <f t="shared" ref="K138:K201" si="28">V138</f>
        <v>1464.9284993202216</v>
      </c>
      <c r="L138" s="29">
        <f t="shared" si="24"/>
        <v>9.9654475012291848E-6</v>
      </c>
      <c r="M138" s="38">
        <f t="shared" ref="M138:M201" si="29">W138</f>
        <v>39853.63197471961</v>
      </c>
      <c r="N138" s="39">
        <f t="shared" si="25"/>
        <v>2.7111171457287709E-4</v>
      </c>
      <c r="O138" s="7">
        <v>1503033</v>
      </c>
      <c r="P138" s="7">
        <v>82235.89</v>
      </c>
      <c r="Q138" s="7">
        <v>0</v>
      </c>
      <c r="R138" s="7"/>
      <c r="S138" s="7">
        <v>130312.56</v>
      </c>
      <c r="T138" s="7">
        <v>1585.62</v>
      </c>
      <c r="U138" s="7">
        <f t="shared" ref="U138:U201" si="30">S138/$S$578*$U$579</f>
        <v>131461.32772556294</v>
      </c>
      <c r="V138" s="7">
        <f t="shared" ref="V138:V201" si="31">T138/$T$578*$V$579</f>
        <v>1464.9284993202216</v>
      </c>
      <c r="W138" s="7">
        <f t="shared" ref="W138:W201" si="32">S138/$S$578*$W$579</f>
        <v>39853.63197471961</v>
      </c>
      <c r="X138" s="7"/>
      <c r="Y138" s="7"/>
      <c r="Z138" s="7"/>
      <c r="AA138" s="7"/>
      <c r="AB138" s="7"/>
      <c r="AC138" s="7"/>
      <c r="AD138" s="7"/>
      <c r="AE138" s="7"/>
      <c r="AF138" s="7"/>
      <c r="AG138" s="30" t="s">
        <v>281</v>
      </c>
      <c r="AH138" s="1" t="s">
        <v>282</v>
      </c>
      <c r="AK138" s="1" t="e">
        <f>VLOOKUP(AH138,#REF!,1,0)</f>
        <v>#REF!</v>
      </c>
    </row>
    <row r="139" spans="1:37" x14ac:dyDescent="0.25">
      <c r="A139" s="5">
        <v>6478</v>
      </c>
      <c r="B139" s="5" t="s">
        <v>1122</v>
      </c>
      <c r="C139" s="6" t="s">
        <v>413</v>
      </c>
      <c r="D139" s="7">
        <f t="shared" si="26"/>
        <v>3109709.3474960737</v>
      </c>
      <c r="E139" s="8">
        <f t="shared" si="27"/>
        <v>2.1154373924006577E-2</v>
      </c>
      <c r="F139" s="9">
        <v>2.0388095198944228E-2</v>
      </c>
      <c r="G139" s="10">
        <f t="shared" ref="G139:G202" si="33">E139-F139</f>
        <v>7.6627872506234915E-4</v>
      </c>
      <c r="H139" s="41">
        <f t="shared" ref="H139:H202" si="34">IF(OR($B139="City",$B139="County",$B139="Other Local Government",$B139="Consolidated Government"),0.0857,IF(OR($B139="School District"),0.083,IF(OR($B139="State Agency",$B139="University"),0.0867,)))</f>
        <v>8.5699999999999998E-2</v>
      </c>
      <c r="I139" s="41">
        <f t="shared" ref="I139:I202" si="35">IF(OR($B139="City",$B139="County",$B139="Other Local Government",$B139="Consolidated Government"),0.001,IF(OR($B139="School District"),0.0037,IF(OR($B139="State Agency",$B139="University"),0,)))</f>
        <v>1E-3</v>
      </c>
      <c r="J139" s="41">
        <f t="shared" ref="J139:J202" si="36">H139+I139</f>
        <v>8.6699999999999999E-2</v>
      </c>
      <c r="K139" s="7">
        <f t="shared" si="28"/>
        <v>37270.568564657311</v>
      </c>
      <c r="L139" s="29">
        <f t="shared" ref="L139:L202" si="37">K139/$D$578</f>
        <v>2.5353994720179595E-4</v>
      </c>
      <c r="M139" s="38">
        <f t="shared" si="29"/>
        <v>942735.13000093424</v>
      </c>
      <c r="N139" s="39">
        <f t="shared" ref="N139:N202" si="38">M139/($D$578)</f>
        <v>6.4131303677608074E-3</v>
      </c>
      <c r="O139" s="7">
        <v>35554036.149999999</v>
      </c>
      <c r="P139" s="7">
        <v>4788923.82</v>
      </c>
      <c r="Q139" s="7">
        <v>0</v>
      </c>
      <c r="R139" s="7"/>
      <c r="S139" s="7">
        <v>3082535.32</v>
      </c>
      <c r="T139" s="7">
        <v>40341.19</v>
      </c>
      <c r="U139" s="7">
        <f t="shared" si="30"/>
        <v>3109709.3474960737</v>
      </c>
      <c r="V139" s="7">
        <f t="shared" si="31"/>
        <v>37270.568564657311</v>
      </c>
      <c r="W139" s="7">
        <f t="shared" si="32"/>
        <v>942735.13000093424</v>
      </c>
      <c r="X139" s="7"/>
      <c r="Y139" s="7"/>
      <c r="Z139" s="7"/>
      <c r="AA139" s="7"/>
      <c r="AB139" s="7"/>
      <c r="AC139" s="7"/>
      <c r="AD139" s="7"/>
      <c r="AE139" s="7"/>
      <c r="AF139" s="7"/>
      <c r="AG139" s="30" t="s">
        <v>283</v>
      </c>
      <c r="AH139" s="1" t="s">
        <v>284</v>
      </c>
      <c r="AK139" s="1" t="e">
        <f>VLOOKUP(AH139,#REF!,1,0)</f>
        <v>#REF!</v>
      </c>
    </row>
    <row r="140" spans="1:37" x14ac:dyDescent="0.25">
      <c r="A140" s="5">
        <v>6479</v>
      </c>
      <c r="B140" s="5" t="s">
        <v>1122</v>
      </c>
      <c r="C140" s="6" t="s">
        <v>433</v>
      </c>
      <c r="D140" s="7">
        <f t="shared" si="26"/>
        <v>124065.77206106549</v>
      </c>
      <c r="E140" s="8">
        <f t="shared" si="27"/>
        <v>8.4398039818853567E-4</v>
      </c>
      <c r="F140" s="9">
        <v>7.8796632716460972E-4</v>
      </c>
      <c r="G140" s="10">
        <f t="shared" si="33"/>
        <v>5.6014071023925954E-5</v>
      </c>
      <c r="H140" s="41">
        <f t="shared" si="34"/>
        <v>8.5699999999999998E-2</v>
      </c>
      <c r="I140" s="41">
        <f t="shared" si="35"/>
        <v>1E-3</v>
      </c>
      <c r="J140" s="41">
        <f t="shared" si="36"/>
        <v>8.6699999999999999E-2</v>
      </c>
      <c r="K140" s="7">
        <f t="shared" si="28"/>
        <v>1433.7936180579447</v>
      </c>
      <c r="L140" s="29">
        <f t="shared" si="37"/>
        <v>9.7536467035655425E-6</v>
      </c>
      <c r="M140" s="38">
        <f t="shared" si="29"/>
        <v>37611.60567846366</v>
      </c>
      <c r="N140" s="39">
        <f t="shared" si="38"/>
        <v>2.5585991534712524E-4</v>
      </c>
      <c r="O140" s="7">
        <v>1418474.07</v>
      </c>
      <c r="P140" s="7">
        <v>133555.29999999999</v>
      </c>
      <c r="Q140" s="7">
        <v>0</v>
      </c>
      <c r="R140" s="7"/>
      <c r="S140" s="7">
        <v>122981.63</v>
      </c>
      <c r="T140" s="7">
        <v>1551.92</v>
      </c>
      <c r="U140" s="7">
        <f t="shared" si="30"/>
        <v>124065.77206106549</v>
      </c>
      <c r="V140" s="7">
        <f t="shared" si="31"/>
        <v>1433.7936180579447</v>
      </c>
      <c r="W140" s="7">
        <f t="shared" si="32"/>
        <v>37611.60567846366</v>
      </c>
      <c r="X140" s="7"/>
      <c r="Y140" s="7"/>
      <c r="Z140" s="7"/>
      <c r="AA140" s="7"/>
      <c r="AB140" s="7"/>
      <c r="AC140" s="7"/>
      <c r="AD140" s="7"/>
      <c r="AE140" s="7"/>
      <c r="AF140" s="7"/>
      <c r="AG140" s="30" t="s">
        <v>285</v>
      </c>
      <c r="AH140" s="1" t="s">
        <v>286</v>
      </c>
      <c r="AK140" s="1" t="e">
        <f>VLOOKUP(AH140,#REF!,1,0)</f>
        <v>#REF!</v>
      </c>
    </row>
    <row r="141" spans="1:37" x14ac:dyDescent="0.25">
      <c r="A141" s="5">
        <v>6480</v>
      </c>
      <c r="B141" s="5" t="s">
        <v>1122</v>
      </c>
      <c r="C141" s="6" t="s">
        <v>453</v>
      </c>
      <c r="D141" s="7">
        <f t="shared" si="26"/>
        <v>256599.34958367751</v>
      </c>
      <c r="E141" s="8">
        <f t="shared" si="27"/>
        <v>1.7455646117283472E-3</v>
      </c>
      <c r="F141" s="9">
        <v>1.7032953593915576E-3</v>
      </c>
      <c r="G141" s="10">
        <f t="shared" si="33"/>
        <v>4.2269252336789645E-5</v>
      </c>
      <c r="H141" s="41">
        <f t="shared" si="34"/>
        <v>8.5699999999999998E-2</v>
      </c>
      <c r="I141" s="41">
        <f t="shared" si="35"/>
        <v>1E-3</v>
      </c>
      <c r="J141" s="41">
        <f t="shared" si="36"/>
        <v>8.6699999999999999E-2</v>
      </c>
      <c r="K141" s="7">
        <f t="shared" si="28"/>
        <v>3202.4766058473469</v>
      </c>
      <c r="L141" s="29">
        <f t="shared" si="37"/>
        <v>2.1785440384493601E-5</v>
      </c>
      <c r="M141" s="38">
        <f t="shared" si="29"/>
        <v>77790.299399750831</v>
      </c>
      <c r="N141" s="39">
        <f t="shared" si="38"/>
        <v>5.2918292267018093E-4</v>
      </c>
      <c r="O141" s="7">
        <v>2933819.38</v>
      </c>
      <c r="P141" s="7">
        <v>532952.91</v>
      </c>
      <c r="Q141" s="7">
        <v>0</v>
      </c>
      <c r="R141" s="7"/>
      <c r="S141" s="7">
        <v>254357.07</v>
      </c>
      <c r="T141" s="7">
        <v>3466.32</v>
      </c>
      <c r="U141" s="7">
        <f t="shared" si="30"/>
        <v>256599.34958367751</v>
      </c>
      <c r="V141" s="7">
        <f t="shared" si="31"/>
        <v>3202.4766058473469</v>
      </c>
      <c r="W141" s="7">
        <f t="shared" si="32"/>
        <v>77790.299399750831</v>
      </c>
      <c r="X141" s="7"/>
      <c r="Y141" s="7"/>
      <c r="Z141" s="7"/>
      <c r="AA141" s="7"/>
      <c r="AB141" s="7"/>
      <c r="AC141" s="7"/>
      <c r="AD141" s="7"/>
      <c r="AE141" s="7"/>
      <c r="AF141" s="7"/>
      <c r="AG141" s="30" t="s">
        <v>287</v>
      </c>
      <c r="AH141" s="1" t="s">
        <v>288</v>
      </c>
      <c r="AK141" s="1" t="e">
        <f>VLOOKUP(AH141,#REF!,1,0)</f>
        <v>#REF!</v>
      </c>
    </row>
    <row r="142" spans="1:37" x14ac:dyDescent="0.25">
      <c r="A142" s="5">
        <v>6481</v>
      </c>
      <c r="B142" s="5" t="s">
        <v>1122</v>
      </c>
      <c r="C142" s="6" t="s">
        <v>459</v>
      </c>
      <c r="D142" s="7">
        <f t="shared" si="26"/>
        <v>18958.144725697097</v>
      </c>
      <c r="E142" s="8">
        <f t="shared" si="27"/>
        <v>1.289662915782633E-4</v>
      </c>
      <c r="F142" s="9">
        <v>1.2285101572446819E-4</v>
      </c>
      <c r="G142" s="10">
        <f t="shared" si="33"/>
        <v>6.1152758537951065E-6</v>
      </c>
      <c r="H142" s="41">
        <f t="shared" si="34"/>
        <v>8.5699999999999998E-2</v>
      </c>
      <c r="I142" s="41">
        <f t="shared" si="35"/>
        <v>1E-3</v>
      </c>
      <c r="J142" s="41">
        <f t="shared" si="36"/>
        <v>8.6699999999999999E-2</v>
      </c>
      <c r="K142" s="7">
        <f t="shared" si="28"/>
        <v>217.94416883593817</v>
      </c>
      <c r="L142" s="29">
        <f t="shared" si="37"/>
        <v>1.4826055836454917E-6</v>
      </c>
      <c r="M142" s="38">
        <f t="shared" si="29"/>
        <v>5747.3246002709075</v>
      </c>
      <c r="N142" s="39">
        <f t="shared" si="38"/>
        <v>3.9097240311114292E-5</v>
      </c>
      <c r="O142" s="7">
        <v>216751.99</v>
      </c>
      <c r="P142" s="7">
        <v>19071.88</v>
      </c>
      <c r="Q142" s="7">
        <v>0</v>
      </c>
      <c r="R142" s="7"/>
      <c r="S142" s="7">
        <v>18792.48</v>
      </c>
      <c r="T142" s="7">
        <v>235.9</v>
      </c>
      <c r="U142" s="7">
        <f t="shared" si="30"/>
        <v>18958.144725697097</v>
      </c>
      <c r="V142" s="7">
        <f t="shared" si="31"/>
        <v>217.94416883593817</v>
      </c>
      <c r="W142" s="7">
        <f t="shared" si="32"/>
        <v>5747.3246002709075</v>
      </c>
      <c r="X142" s="7"/>
      <c r="Y142" s="7"/>
      <c r="Z142" s="7"/>
      <c r="AA142" s="7"/>
      <c r="AB142" s="7"/>
      <c r="AC142" s="7"/>
      <c r="AD142" s="7"/>
      <c r="AE142" s="7"/>
      <c r="AF142" s="7"/>
      <c r="AG142" s="30" t="s">
        <v>289</v>
      </c>
      <c r="AH142" s="1" t="s">
        <v>290</v>
      </c>
      <c r="AK142" s="1" t="e">
        <f>VLOOKUP(AH142,#REF!,1,0)</f>
        <v>#REF!</v>
      </c>
    </row>
    <row r="143" spans="1:37" x14ac:dyDescent="0.25">
      <c r="A143" s="5">
        <v>6482</v>
      </c>
      <c r="B143" s="5" t="s">
        <v>1122</v>
      </c>
      <c r="C143" s="6" t="s">
        <v>463</v>
      </c>
      <c r="D143" s="7">
        <f t="shared" si="26"/>
        <v>147270.43475510934</v>
      </c>
      <c r="E143" s="8">
        <f t="shared" si="27"/>
        <v>1.0018344149330602E-3</v>
      </c>
      <c r="F143" s="9">
        <v>1.0153752146662533E-3</v>
      </c>
      <c r="G143" s="10">
        <f t="shared" si="33"/>
        <v>-1.3540799733193117E-5</v>
      </c>
      <c r="H143" s="41">
        <f t="shared" si="34"/>
        <v>8.5699999999999998E-2</v>
      </c>
      <c r="I143" s="41">
        <f t="shared" si="35"/>
        <v>1E-3</v>
      </c>
      <c r="J143" s="41">
        <f t="shared" si="36"/>
        <v>8.6699999999999999E-2</v>
      </c>
      <c r="K143" s="7">
        <f t="shared" si="28"/>
        <v>1695.9363839142784</v>
      </c>
      <c r="L143" s="29">
        <f t="shared" si="37"/>
        <v>1.1536921431431468E-5</v>
      </c>
      <c r="M143" s="38">
        <f t="shared" si="29"/>
        <v>44646.29871789887</v>
      </c>
      <c r="N143" s="39">
        <f t="shared" si="38"/>
        <v>3.0371471795645705E-4</v>
      </c>
      <c r="O143" s="7">
        <v>1683776.89</v>
      </c>
      <c r="P143" s="7">
        <v>151742.76</v>
      </c>
      <c r="Q143" s="7">
        <v>0</v>
      </c>
      <c r="R143" s="7"/>
      <c r="S143" s="7">
        <v>145983.51999999999</v>
      </c>
      <c r="T143" s="7">
        <v>1835.66</v>
      </c>
      <c r="U143" s="7">
        <f t="shared" si="30"/>
        <v>147270.43475510934</v>
      </c>
      <c r="V143" s="7">
        <f t="shared" si="31"/>
        <v>1695.9363839142784</v>
      </c>
      <c r="W143" s="7">
        <f t="shared" si="32"/>
        <v>44646.29871789887</v>
      </c>
      <c r="X143" s="7"/>
      <c r="Y143" s="7"/>
      <c r="Z143" s="7"/>
      <c r="AA143" s="7"/>
      <c r="AB143" s="7"/>
      <c r="AC143" s="7"/>
      <c r="AD143" s="7"/>
      <c r="AE143" s="7"/>
      <c r="AF143" s="7"/>
      <c r="AG143" s="30" t="s">
        <v>291</v>
      </c>
      <c r="AH143" s="1" t="s">
        <v>292</v>
      </c>
      <c r="AK143" s="1" t="e">
        <f>VLOOKUP(AH143,#REF!,1,0)</f>
        <v>#REF!</v>
      </c>
    </row>
    <row r="144" spans="1:37" x14ac:dyDescent="0.25">
      <c r="A144" s="5">
        <v>6483</v>
      </c>
      <c r="B144" s="5" t="s">
        <v>1122</v>
      </c>
      <c r="C144" s="6" t="s">
        <v>467</v>
      </c>
      <c r="D144" s="7">
        <f t="shared" si="26"/>
        <v>142450.82888906234</v>
      </c>
      <c r="E144" s="8">
        <f t="shared" si="27"/>
        <v>9.6904815317557847E-4</v>
      </c>
      <c r="F144" s="9">
        <v>9.7137894183786145E-4</v>
      </c>
      <c r="G144" s="10">
        <f t="shared" si="33"/>
        <v>-2.3307886622829814E-6</v>
      </c>
      <c r="H144" s="41">
        <f t="shared" si="34"/>
        <v>8.5699999999999998E-2</v>
      </c>
      <c r="I144" s="41">
        <f t="shared" si="35"/>
        <v>1E-3</v>
      </c>
      <c r="J144" s="41">
        <f t="shared" si="36"/>
        <v>8.6699999999999999E-2</v>
      </c>
      <c r="K144" s="7">
        <f t="shared" si="28"/>
        <v>1552.8822291768613</v>
      </c>
      <c r="L144" s="29">
        <f t="shared" si="37"/>
        <v>1.0563769042403625E-5</v>
      </c>
      <c r="M144" s="38">
        <f t="shared" si="29"/>
        <v>43185.193754394939</v>
      </c>
      <c r="N144" s="39">
        <f t="shared" si="38"/>
        <v>2.9377528076594546E-4</v>
      </c>
      <c r="O144" s="7">
        <v>1628678.63</v>
      </c>
      <c r="P144" s="7">
        <v>51846.559999999998</v>
      </c>
      <c r="Q144" s="7">
        <v>0</v>
      </c>
      <c r="R144" s="7"/>
      <c r="S144" s="7">
        <v>141206.03</v>
      </c>
      <c r="T144" s="7">
        <v>1680.82</v>
      </c>
      <c r="U144" s="7">
        <f t="shared" si="30"/>
        <v>142450.82888906234</v>
      </c>
      <c r="V144" s="7">
        <f t="shared" si="31"/>
        <v>1552.8822291768613</v>
      </c>
      <c r="W144" s="7">
        <f t="shared" si="32"/>
        <v>43185.193754394939</v>
      </c>
      <c r="X144" s="7"/>
      <c r="Y144" s="7"/>
      <c r="Z144" s="7"/>
      <c r="AA144" s="7"/>
      <c r="AB144" s="7"/>
      <c r="AC144" s="7"/>
      <c r="AD144" s="7"/>
      <c r="AE144" s="7"/>
      <c r="AF144" s="7"/>
      <c r="AG144" s="30" t="s">
        <v>293</v>
      </c>
      <c r="AH144" s="1" t="s">
        <v>294</v>
      </c>
      <c r="AK144" s="1" t="e">
        <f>VLOOKUP(AH144,#REF!,1,0)</f>
        <v>#REF!</v>
      </c>
    </row>
    <row r="145" spans="1:37" x14ac:dyDescent="0.25">
      <c r="A145" s="5">
        <v>6485</v>
      </c>
      <c r="B145" s="5" t="s">
        <v>1122</v>
      </c>
      <c r="C145" s="6" t="s">
        <v>475</v>
      </c>
      <c r="D145" s="7">
        <f t="shared" si="26"/>
        <v>286682.92327060696</v>
      </c>
      <c r="E145" s="8">
        <f t="shared" si="27"/>
        <v>1.950213694851224E-3</v>
      </c>
      <c r="F145" s="9">
        <v>1.8087612690247173E-3</v>
      </c>
      <c r="G145" s="10">
        <f t="shared" si="33"/>
        <v>1.4145242582650668E-4</v>
      </c>
      <c r="H145" s="41">
        <f t="shared" si="34"/>
        <v>8.5699999999999998E-2</v>
      </c>
      <c r="I145" s="41">
        <f t="shared" si="35"/>
        <v>1E-3</v>
      </c>
      <c r="J145" s="41">
        <f t="shared" si="36"/>
        <v>8.6699999999999999E-2</v>
      </c>
      <c r="K145" s="7">
        <f t="shared" si="28"/>
        <v>3343.3411561755179</v>
      </c>
      <c r="L145" s="29">
        <f t="shared" si="37"/>
        <v>2.2743697583893467E-5</v>
      </c>
      <c r="M145" s="38">
        <f t="shared" si="29"/>
        <v>86910.393460463019</v>
      </c>
      <c r="N145" s="39">
        <f t="shared" si="38"/>
        <v>5.9122405205668243E-4</v>
      </c>
      <c r="O145" s="7">
        <v>3277709.19</v>
      </c>
      <c r="P145" s="7">
        <v>341321.07</v>
      </c>
      <c r="Q145" s="7">
        <v>0</v>
      </c>
      <c r="R145" s="7"/>
      <c r="S145" s="7">
        <v>284177.76</v>
      </c>
      <c r="T145" s="7">
        <v>3618.79</v>
      </c>
      <c r="U145" s="7">
        <f t="shared" si="30"/>
        <v>286682.92327060696</v>
      </c>
      <c r="V145" s="7">
        <f t="shared" si="31"/>
        <v>3343.3411561755179</v>
      </c>
      <c r="W145" s="7">
        <f t="shared" si="32"/>
        <v>86910.393460463019</v>
      </c>
      <c r="X145" s="7"/>
      <c r="Y145" s="7"/>
      <c r="Z145" s="7"/>
      <c r="AA145" s="7"/>
      <c r="AB145" s="7"/>
      <c r="AC145" s="7"/>
      <c r="AD145" s="7"/>
      <c r="AE145" s="7"/>
      <c r="AF145" s="7"/>
      <c r="AG145" s="30" t="s">
        <v>295</v>
      </c>
      <c r="AH145" s="1" t="s">
        <v>296</v>
      </c>
      <c r="AK145" s="1" t="e">
        <f>VLOOKUP(AH145,#REF!,1,0)</f>
        <v>#REF!</v>
      </c>
    </row>
    <row r="146" spans="1:37" x14ac:dyDescent="0.25">
      <c r="A146" s="5">
        <v>6484</v>
      </c>
      <c r="B146" s="5" t="s">
        <v>1122</v>
      </c>
      <c r="C146" s="6" t="s">
        <v>479</v>
      </c>
      <c r="D146" s="7">
        <f t="shared" si="26"/>
        <v>124121.91264251004</v>
      </c>
      <c r="E146" s="8">
        <f t="shared" si="27"/>
        <v>8.4436230489410777E-4</v>
      </c>
      <c r="F146" s="9">
        <v>8.1940353123565737E-4</v>
      </c>
      <c r="G146" s="10">
        <f t="shared" si="33"/>
        <v>2.4958773658450401E-5</v>
      </c>
      <c r="H146" s="41">
        <f t="shared" si="34"/>
        <v>8.5699999999999998E-2</v>
      </c>
      <c r="I146" s="41">
        <f t="shared" si="35"/>
        <v>1E-3</v>
      </c>
      <c r="J146" s="41">
        <f t="shared" si="36"/>
        <v>8.6699999999999999E-2</v>
      </c>
      <c r="K146" s="7">
        <f t="shared" si="28"/>
        <v>1539.4581987691199</v>
      </c>
      <c r="L146" s="29">
        <f t="shared" si="37"/>
        <v>1.0472449588692863E-5</v>
      </c>
      <c r="M146" s="38">
        <f t="shared" si="29"/>
        <v>37628.625178497983</v>
      </c>
      <c r="N146" s="39">
        <f t="shared" si="38"/>
        <v>2.5597569364904773E-4</v>
      </c>
      <c r="O146" s="7">
        <v>1419415.22</v>
      </c>
      <c r="P146" s="7">
        <v>246699.99</v>
      </c>
      <c r="Q146" s="7">
        <v>0</v>
      </c>
      <c r="R146" s="7"/>
      <c r="S146" s="7">
        <v>123037.28</v>
      </c>
      <c r="T146" s="7">
        <v>1666.29</v>
      </c>
      <c r="U146" s="7">
        <f t="shared" si="30"/>
        <v>124121.91264251004</v>
      </c>
      <c r="V146" s="7">
        <f t="shared" si="31"/>
        <v>1539.4581987691199</v>
      </c>
      <c r="W146" s="7">
        <f t="shared" si="32"/>
        <v>37628.625178497983</v>
      </c>
      <c r="X146" s="7"/>
      <c r="Y146" s="7"/>
      <c r="Z146" s="7"/>
      <c r="AA146" s="7"/>
      <c r="AB146" s="7"/>
      <c r="AC146" s="7"/>
      <c r="AD146" s="7"/>
      <c r="AE146" s="7"/>
      <c r="AF146" s="7"/>
      <c r="AG146" s="30" t="s">
        <v>297</v>
      </c>
      <c r="AH146" s="1" t="s">
        <v>298</v>
      </c>
      <c r="AK146" s="1" t="e">
        <f>VLOOKUP(AH146,#REF!,1,0)</f>
        <v>#REF!</v>
      </c>
    </row>
    <row r="147" spans="1:37" x14ac:dyDescent="0.25">
      <c r="A147" s="5">
        <v>6486</v>
      </c>
      <c r="B147" s="5" t="s">
        <v>1122</v>
      </c>
      <c r="C147" s="6" t="s">
        <v>483</v>
      </c>
      <c r="D147" s="7">
        <f t="shared" si="26"/>
        <v>65739.349764061553</v>
      </c>
      <c r="E147" s="8">
        <f t="shared" si="27"/>
        <v>4.4720410528070021E-4</v>
      </c>
      <c r="F147" s="9">
        <v>4.2038390456857177E-4</v>
      </c>
      <c r="G147" s="10">
        <f t="shared" si="33"/>
        <v>2.682020071212844E-5</v>
      </c>
      <c r="H147" s="41">
        <f t="shared" si="34"/>
        <v>8.5699999999999998E-2</v>
      </c>
      <c r="I147" s="41">
        <f t="shared" si="35"/>
        <v>1E-3</v>
      </c>
      <c r="J147" s="41">
        <f t="shared" si="36"/>
        <v>8.6699999999999999E-2</v>
      </c>
      <c r="K147" s="7">
        <f t="shared" si="28"/>
        <v>779.19428806503561</v>
      </c>
      <c r="L147" s="29">
        <f t="shared" si="37"/>
        <v>5.3006134938142064E-6</v>
      </c>
      <c r="M147" s="38">
        <f t="shared" si="29"/>
        <v>19929.449193025492</v>
      </c>
      <c r="N147" s="39">
        <f t="shared" si="38"/>
        <v>1.3557377015579257E-4</v>
      </c>
      <c r="O147" s="7">
        <v>751615.29</v>
      </c>
      <c r="P147" s="7">
        <v>91917</v>
      </c>
      <c r="Q147" s="7">
        <v>0</v>
      </c>
      <c r="R147" s="7"/>
      <c r="S147" s="7">
        <v>65164.89</v>
      </c>
      <c r="T147" s="7">
        <v>843.39</v>
      </c>
      <c r="U147" s="7">
        <f t="shared" si="30"/>
        <v>65739.349764061553</v>
      </c>
      <c r="V147" s="7">
        <f t="shared" si="31"/>
        <v>779.19428806503561</v>
      </c>
      <c r="W147" s="7">
        <f t="shared" si="32"/>
        <v>19929.449193025492</v>
      </c>
      <c r="X147" s="7"/>
      <c r="Y147" s="7"/>
      <c r="Z147" s="7"/>
      <c r="AA147" s="7"/>
      <c r="AB147" s="7"/>
      <c r="AC147" s="7"/>
      <c r="AD147" s="7"/>
      <c r="AE147" s="7"/>
      <c r="AF147" s="7"/>
      <c r="AG147" s="30" t="s">
        <v>299</v>
      </c>
      <c r="AH147" s="1" t="s">
        <v>300</v>
      </c>
      <c r="AK147" s="1" t="e">
        <f>VLOOKUP(AH147,#REF!,1,0)</f>
        <v>#REF!</v>
      </c>
    </row>
    <row r="148" spans="1:37" x14ac:dyDescent="0.25">
      <c r="A148" s="5">
        <v>6487</v>
      </c>
      <c r="B148" s="5" t="s">
        <v>1122</v>
      </c>
      <c r="C148" s="6" t="s">
        <v>497</v>
      </c>
      <c r="D148" s="7">
        <f t="shared" si="26"/>
        <v>538372.36791465071</v>
      </c>
      <c r="E148" s="8">
        <f t="shared" si="27"/>
        <v>3.6623777686457053E-3</v>
      </c>
      <c r="F148" s="9">
        <v>3.669824174884422E-3</v>
      </c>
      <c r="G148" s="10">
        <f t="shared" si="33"/>
        <v>-7.4464062387166394E-6</v>
      </c>
      <c r="H148" s="41">
        <f t="shared" si="34"/>
        <v>8.5699999999999998E-2</v>
      </c>
      <c r="I148" s="41">
        <f t="shared" si="35"/>
        <v>1E-3</v>
      </c>
      <c r="J148" s="41">
        <f t="shared" si="36"/>
        <v>8.6699999999999999E-2</v>
      </c>
      <c r="K148" s="7">
        <f t="shared" si="28"/>
        <v>5852.5261819627704</v>
      </c>
      <c r="L148" s="29">
        <f t="shared" si="37"/>
        <v>3.981289355964009E-5</v>
      </c>
      <c r="M148" s="38">
        <f t="shared" si="29"/>
        <v>163212.21295604372</v>
      </c>
      <c r="N148" s="39">
        <f t="shared" si="38"/>
        <v>1.1102813144311387E-3</v>
      </c>
      <c r="O148" s="7">
        <v>6155334.1200000001</v>
      </c>
      <c r="P148" s="7">
        <v>179869.88</v>
      </c>
      <c r="Q148" s="7">
        <v>0</v>
      </c>
      <c r="R148" s="7"/>
      <c r="S148" s="7">
        <v>533667.82999999996</v>
      </c>
      <c r="T148" s="7">
        <v>6334.7</v>
      </c>
      <c r="U148" s="7">
        <f t="shared" si="30"/>
        <v>538372.36791465071</v>
      </c>
      <c r="V148" s="7">
        <f t="shared" si="31"/>
        <v>5852.5261819627704</v>
      </c>
      <c r="W148" s="7">
        <f t="shared" si="32"/>
        <v>163212.21295604372</v>
      </c>
      <c r="X148" s="7"/>
      <c r="Y148" s="7"/>
      <c r="Z148" s="7"/>
      <c r="AA148" s="7"/>
      <c r="AB148" s="7"/>
      <c r="AC148" s="7"/>
      <c r="AD148" s="7"/>
      <c r="AE148" s="7"/>
      <c r="AF148" s="7"/>
      <c r="AG148" s="30" t="s">
        <v>301</v>
      </c>
      <c r="AH148" s="1" t="s">
        <v>302</v>
      </c>
      <c r="AK148" s="1" t="e">
        <f>VLOOKUP(AH148,#REF!,1,0)</f>
        <v>#REF!</v>
      </c>
    </row>
    <row r="149" spans="1:37" x14ac:dyDescent="0.25">
      <c r="A149" s="5">
        <v>6488</v>
      </c>
      <c r="B149" s="5" t="s">
        <v>1122</v>
      </c>
      <c r="C149" s="6" t="s">
        <v>503</v>
      </c>
      <c r="D149" s="7">
        <f t="shared" si="26"/>
        <v>528086.65678239975</v>
      </c>
      <c r="E149" s="8">
        <f t="shared" si="27"/>
        <v>3.592407313194248E-3</v>
      </c>
      <c r="F149" s="9">
        <v>3.5593608746676839E-3</v>
      </c>
      <c r="G149" s="10">
        <f t="shared" si="33"/>
        <v>3.3046438526564137E-5</v>
      </c>
      <c r="H149" s="41">
        <f t="shared" si="34"/>
        <v>8.5699999999999998E-2</v>
      </c>
      <c r="I149" s="41">
        <f t="shared" si="35"/>
        <v>1E-3</v>
      </c>
      <c r="J149" s="41">
        <f t="shared" si="36"/>
        <v>8.6699999999999999E-2</v>
      </c>
      <c r="K149" s="7">
        <f t="shared" si="28"/>
        <v>6430.2121925169686</v>
      </c>
      <c r="L149" s="29">
        <f t="shared" si="37"/>
        <v>4.3742709665370701E-5</v>
      </c>
      <c r="M149" s="38">
        <f t="shared" si="29"/>
        <v>160094.01117643935</v>
      </c>
      <c r="N149" s="39">
        <f t="shared" si="38"/>
        <v>1.0890691691644544E-3</v>
      </c>
      <c r="O149" s="7">
        <v>6037745.96</v>
      </c>
      <c r="P149" s="7">
        <v>922425.32</v>
      </c>
      <c r="Q149" s="7">
        <v>0</v>
      </c>
      <c r="R149" s="7"/>
      <c r="S149" s="7">
        <v>523472</v>
      </c>
      <c r="T149" s="7">
        <v>6959.98</v>
      </c>
      <c r="U149" s="7">
        <f t="shared" si="30"/>
        <v>528086.65678239975</v>
      </c>
      <c r="V149" s="7">
        <f t="shared" si="31"/>
        <v>6430.2121925169686</v>
      </c>
      <c r="W149" s="7">
        <f t="shared" si="32"/>
        <v>160094.01117643935</v>
      </c>
      <c r="X149" s="7"/>
      <c r="Y149" s="7"/>
      <c r="Z149" s="7"/>
      <c r="AA149" s="7"/>
      <c r="AB149" s="7"/>
      <c r="AC149" s="7"/>
      <c r="AD149" s="7"/>
      <c r="AE149" s="7"/>
      <c r="AF149" s="7"/>
      <c r="AG149" s="30" t="s">
        <v>303</v>
      </c>
      <c r="AH149" s="1" t="s">
        <v>304</v>
      </c>
      <c r="AK149" s="1" t="e">
        <f>VLOOKUP(AH149,#REF!,1,0)</f>
        <v>#REF!</v>
      </c>
    </row>
    <row r="150" spans="1:37" x14ac:dyDescent="0.25">
      <c r="A150" s="5">
        <v>6489</v>
      </c>
      <c r="B150" s="5" t="s">
        <v>1122</v>
      </c>
      <c r="C150" s="6" t="s">
        <v>507</v>
      </c>
      <c r="D150" s="7">
        <f t="shared" si="26"/>
        <v>349878.71630127082</v>
      </c>
      <c r="E150" s="8">
        <f t="shared" si="27"/>
        <v>2.3801147842476438E-3</v>
      </c>
      <c r="F150" s="9">
        <v>2.2611259981471211E-3</v>
      </c>
      <c r="G150" s="10">
        <f t="shared" si="33"/>
        <v>1.1898878610052278E-4</v>
      </c>
      <c r="H150" s="41">
        <f t="shared" si="34"/>
        <v>8.5699999999999998E-2</v>
      </c>
      <c r="I150" s="41">
        <f t="shared" si="35"/>
        <v>1E-3</v>
      </c>
      <c r="J150" s="41">
        <f t="shared" si="36"/>
        <v>8.6699999999999999E-2</v>
      </c>
      <c r="K150" s="7">
        <f t="shared" si="28"/>
        <v>3975.7857546352107</v>
      </c>
      <c r="L150" s="29">
        <f t="shared" si="37"/>
        <v>2.7046019128126283E-5</v>
      </c>
      <c r="M150" s="38">
        <f t="shared" si="29"/>
        <v>106068.74155696474</v>
      </c>
      <c r="N150" s="39">
        <f t="shared" si="38"/>
        <v>7.2155226415342047E-4</v>
      </c>
      <c r="O150" s="7">
        <v>4000248.62</v>
      </c>
      <c r="P150" s="7">
        <v>302330.42</v>
      </c>
      <c r="Q150" s="7">
        <v>0</v>
      </c>
      <c r="R150" s="7"/>
      <c r="S150" s="7">
        <v>346821.32</v>
      </c>
      <c r="T150" s="7">
        <v>4303.34</v>
      </c>
      <c r="U150" s="7">
        <f t="shared" si="30"/>
        <v>349878.71630127082</v>
      </c>
      <c r="V150" s="7">
        <f t="shared" si="31"/>
        <v>3975.7857546352107</v>
      </c>
      <c r="W150" s="7">
        <f t="shared" si="32"/>
        <v>106068.74155696474</v>
      </c>
      <c r="X150" s="7"/>
      <c r="Y150" s="7"/>
      <c r="Z150" s="7"/>
      <c r="AA150" s="7"/>
      <c r="AB150" s="7"/>
      <c r="AC150" s="7"/>
      <c r="AD150" s="7"/>
      <c r="AE150" s="7"/>
      <c r="AF150" s="7"/>
      <c r="AG150" s="30" t="s">
        <v>305</v>
      </c>
      <c r="AH150" s="1" t="s">
        <v>306</v>
      </c>
      <c r="AK150" s="1" t="e">
        <f>VLOOKUP(AH150,#REF!,1,0)</f>
        <v>#REF!</v>
      </c>
    </row>
    <row r="151" spans="1:37" x14ac:dyDescent="0.25">
      <c r="A151" s="5">
        <v>6490</v>
      </c>
      <c r="B151" s="5" t="s">
        <v>1122</v>
      </c>
      <c r="C151" s="6" t="s">
        <v>509</v>
      </c>
      <c r="D151" s="7">
        <f t="shared" si="26"/>
        <v>258399.06631128321</v>
      </c>
      <c r="E151" s="8">
        <f t="shared" si="27"/>
        <v>1.7578075181735157E-3</v>
      </c>
      <c r="F151" s="9">
        <v>1.6977477714154897E-3</v>
      </c>
      <c r="G151" s="10">
        <f t="shared" si="33"/>
        <v>6.0059746758025969E-5</v>
      </c>
      <c r="H151" s="41">
        <f t="shared" si="34"/>
        <v>8.5699999999999998E-2</v>
      </c>
      <c r="I151" s="41">
        <f t="shared" si="35"/>
        <v>1E-3</v>
      </c>
      <c r="J151" s="41">
        <f t="shared" si="36"/>
        <v>8.6699999999999999E-2</v>
      </c>
      <c r="K151" s="7">
        <f t="shared" si="28"/>
        <v>3111.6311199565548</v>
      </c>
      <c r="L151" s="29">
        <f t="shared" si="37"/>
        <v>2.1167447137186007E-5</v>
      </c>
      <c r="M151" s="38">
        <f t="shared" si="29"/>
        <v>78335.899002019243</v>
      </c>
      <c r="N151" s="39">
        <f t="shared" si="38"/>
        <v>5.3289446503939578E-4</v>
      </c>
      <c r="O151" s="7">
        <v>2954334.13</v>
      </c>
      <c r="P151" s="7">
        <v>413949.08</v>
      </c>
      <c r="Q151" s="7">
        <v>0</v>
      </c>
      <c r="R151" s="7"/>
      <c r="S151" s="7">
        <v>256141.06</v>
      </c>
      <c r="T151" s="7">
        <v>3367.99</v>
      </c>
      <c r="U151" s="7">
        <f t="shared" si="30"/>
        <v>258399.06631128321</v>
      </c>
      <c r="V151" s="7">
        <f t="shared" si="31"/>
        <v>3111.6311199565548</v>
      </c>
      <c r="W151" s="7">
        <f t="shared" si="32"/>
        <v>78335.899002019243</v>
      </c>
      <c r="X151" s="7"/>
      <c r="Y151" s="7"/>
      <c r="Z151" s="7"/>
      <c r="AA151" s="7"/>
      <c r="AB151" s="7"/>
      <c r="AC151" s="7"/>
      <c r="AD151" s="7"/>
      <c r="AE151" s="7"/>
      <c r="AF151" s="7"/>
      <c r="AG151" s="30" t="s">
        <v>307</v>
      </c>
      <c r="AH151" s="1" t="s">
        <v>308</v>
      </c>
      <c r="AK151" s="1" t="e">
        <f>VLOOKUP(AH151,#REF!,1,0)</f>
        <v>#REF!</v>
      </c>
    </row>
    <row r="152" spans="1:37" x14ac:dyDescent="0.25">
      <c r="A152" s="5">
        <v>6491</v>
      </c>
      <c r="B152" s="5" t="s">
        <v>1122</v>
      </c>
      <c r="C152" s="6" t="s">
        <v>513</v>
      </c>
      <c r="D152" s="7">
        <f t="shared" si="26"/>
        <v>263656.08448116749</v>
      </c>
      <c r="E152" s="8">
        <f t="shared" si="27"/>
        <v>1.7935693581604501E-3</v>
      </c>
      <c r="F152" s="9">
        <v>1.6975181453315041E-3</v>
      </c>
      <c r="G152" s="10">
        <f t="shared" si="33"/>
        <v>9.6051212828946082E-5</v>
      </c>
      <c r="H152" s="41">
        <f t="shared" si="34"/>
        <v>8.5699999999999998E-2</v>
      </c>
      <c r="I152" s="41">
        <f t="shared" si="35"/>
        <v>1E-3</v>
      </c>
      <c r="J152" s="41">
        <f t="shared" si="36"/>
        <v>8.6699999999999999E-2</v>
      </c>
      <c r="K152" s="7">
        <f t="shared" si="28"/>
        <v>2882.7389290743863</v>
      </c>
      <c r="L152" s="29">
        <f t="shared" si="37"/>
        <v>1.9610365605400633E-5</v>
      </c>
      <c r="M152" s="38">
        <f t="shared" si="29"/>
        <v>79929.609266868792</v>
      </c>
      <c r="N152" s="39">
        <f t="shared" si="38"/>
        <v>5.4373597435804037E-4</v>
      </c>
      <c r="O152" s="7">
        <v>3014440.61</v>
      </c>
      <c r="P152" s="7">
        <v>105731.97</v>
      </c>
      <c r="Q152" s="7">
        <v>0</v>
      </c>
      <c r="R152" s="7"/>
      <c r="S152" s="7">
        <v>261352.14</v>
      </c>
      <c r="T152" s="7">
        <v>3120.24</v>
      </c>
      <c r="U152" s="7">
        <f t="shared" si="30"/>
        <v>263656.08448116749</v>
      </c>
      <c r="V152" s="7">
        <f t="shared" si="31"/>
        <v>2882.7389290743863</v>
      </c>
      <c r="W152" s="7">
        <f t="shared" si="32"/>
        <v>79929.609266868792</v>
      </c>
      <c r="X152" s="7"/>
      <c r="Y152" s="7"/>
      <c r="Z152" s="7"/>
      <c r="AA152" s="7"/>
      <c r="AB152" s="7"/>
      <c r="AC152" s="7"/>
      <c r="AD152" s="7"/>
      <c r="AE152" s="7"/>
      <c r="AF152" s="7"/>
      <c r="AG152" s="30" t="s">
        <v>309</v>
      </c>
      <c r="AH152" s="1" t="s">
        <v>310</v>
      </c>
      <c r="AK152" s="1" t="e">
        <f>VLOOKUP(AH152,#REF!,1,0)</f>
        <v>#REF!</v>
      </c>
    </row>
    <row r="153" spans="1:37" x14ac:dyDescent="0.25">
      <c r="A153" s="5">
        <v>6492</v>
      </c>
      <c r="B153" s="5" t="s">
        <v>1122</v>
      </c>
      <c r="C153" s="6" t="s">
        <v>978</v>
      </c>
      <c r="D153" s="7">
        <f t="shared" si="26"/>
        <v>230734.98523005965</v>
      </c>
      <c r="E153" s="8">
        <f t="shared" si="27"/>
        <v>1.5696174817228573E-3</v>
      </c>
      <c r="F153" s="9">
        <v>1.6162574557143641E-3</v>
      </c>
      <c r="G153" s="10">
        <f t="shared" si="33"/>
        <v>-4.6639973991506817E-5</v>
      </c>
      <c r="H153" s="41">
        <f t="shared" si="34"/>
        <v>8.5699999999999998E-2</v>
      </c>
      <c r="I153" s="41">
        <f t="shared" si="35"/>
        <v>1E-3</v>
      </c>
      <c r="J153" s="41">
        <f t="shared" si="36"/>
        <v>8.6699999999999999E-2</v>
      </c>
      <c r="K153" s="7">
        <f t="shared" si="28"/>
        <v>2500.1032488493242</v>
      </c>
      <c r="L153" s="29">
        <f t="shared" si="37"/>
        <v>1.7007415505686276E-5</v>
      </c>
      <c r="M153" s="38">
        <f t="shared" si="29"/>
        <v>69949.294930657037</v>
      </c>
      <c r="N153" s="39">
        <f t="shared" si="38"/>
        <v>4.7584303718777211E-4</v>
      </c>
      <c r="O153" s="7">
        <v>2638042.59</v>
      </c>
      <c r="P153" s="7">
        <v>68117.55</v>
      </c>
      <c r="Q153" s="7">
        <v>0</v>
      </c>
      <c r="R153" s="7"/>
      <c r="S153" s="7">
        <v>228718.72</v>
      </c>
      <c r="T153" s="7">
        <v>2706.08</v>
      </c>
      <c r="U153" s="7">
        <f t="shared" si="30"/>
        <v>230734.98523005965</v>
      </c>
      <c r="V153" s="7">
        <f t="shared" si="31"/>
        <v>2500.1032488493242</v>
      </c>
      <c r="W153" s="7">
        <f t="shared" si="32"/>
        <v>69949.294930657037</v>
      </c>
      <c r="X153" s="7"/>
      <c r="Y153" s="7"/>
      <c r="Z153" s="7"/>
      <c r="AA153" s="7"/>
      <c r="AB153" s="7"/>
      <c r="AC153" s="7"/>
      <c r="AD153" s="7"/>
      <c r="AE153" s="7"/>
      <c r="AF153" s="7"/>
      <c r="AG153" s="30" t="s">
        <v>311</v>
      </c>
      <c r="AH153" s="1" t="s">
        <v>312</v>
      </c>
      <c r="AK153" s="1" t="e">
        <f>VLOOKUP(AH153,#REF!,1,0)</f>
        <v>#REF!</v>
      </c>
    </row>
    <row r="154" spans="1:37" x14ac:dyDescent="0.25">
      <c r="A154" s="5">
        <v>6494</v>
      </c>
      <c r="B154" s="5" t="s">
        <v>1122</v>
      </c>
      <c r="C154" s="6" t="s">
        <v>991</v>
      </c>
      <c r="D154" s="7">
        <f t="shared" si="26"/>
        <v>269903.77962841326</v>
      </c>
      <c r="E154" s="8">
        <f t="shared" si="27"/>
        <v>1.8360704618132586E-3</v>
      </c>
      <c r="F154" s="9">
        <v>1.825703459143126E-3</v>
      </c>
      <c r="G154" s="10">
        <f t="shared" si="33"/>
        <v>1.036700267013262E-5</v>
      </c>
      <c r="H154" s="41">
        <f t="shared" si="34"/>
        <v>8.5699999999999998E-2</v>
      </c>
      <c r="I154" s="41">
        <f t="shared" si="35"/>
        <v>1E-3</v>
      </c>
      <c r="J154" s="41">
        <f t="shared" si="36"/>
        <v>8.6699999999999999E-2</v>
      </c>
      <c r="K154" s="7">
        <f t="shared" si="28"/>
        <v>3190.6508942699838</v>
      </c>
      <c r="L154" s="29">
        <f t="shared" si="37"/>
        <v>2.1704993790722248E-5</v>
      </c>
      <c r="M154" s="38">
        <f t="shared" si="29"/>
        <v>81823.651776528903</v>
      </c>
      <c r="N154" s="39">
        <f t="shared" si="38"/>
        <v>5.5662054940991011E-4</v>
      </c>
      <c r="O154" s="7">
        <v>3085866.56</v>
      </c>
      <c r="P154" s="7">
        <v>367639.65</v>
      </c>
      <c r="Q154" s="7">
        <v>0</v>
      </c>
      <c r="R154" s="7"/>
      <c r="S154" s="7">
        <v>267545.24</v>
      </c>
      <c r="T154" s="7">
        <v>3453.52</v>
      </c>
      <c r="U154" s="7">
        <f t="shared" si="30"/>
        <v>269903.77962841326</v>
      </c>
      <c r="V154" s="7">
        <f t="shared" si="31"/>
        <v>3190.6508942699838</v>
      </c>
      <c r="W154" s="7">
        <f t="shared" si="32"/>
        <v>81823.651776528903</v>
      </c>
      <c r="X154" s="7"/>
      <c r="Y154" s="7"/>
      <c r="Z154" s="7"/>
      <c r="AA154" s="7"/>
      <c r="AB154" s="7"/>
      <c r="AC154" s="7"/>
      <c r="AD154" s="7"/>
      <c r="AE154" s="7"/>
      <c r="AF154" s="7"/>
      <c r="AG154" s="30" t="s">
        <v>313</v>
      </c>
      <c r="AH154" s="1" t="s">
        <v>314</v>
      </c>
      <c r="AK154" s="1" t="e">
        <f>VLOOKUP(AH154,#REF!,1,0)</f>
        <v>#REF!</v>
      </c>
    </row>
    <row r="155" spans="1:37" x14ac:dyDescent="0.25">
      <c r="A155" s="5">
        <v>6495</v>
      </c>
      <c r="B155" s="5" t="s">
        <v>1122</v>
      </c>
      <c r="C155" s="6" t="s">
        <v>997</v>
      </c>
      <c r="D155" s="7">
        <f t="shared" si="26"/>
        <v>127748.78587876901</v>
      </c>
      <c r="E155" s="8">
        <f t="shared" si="27"/>
        <v>8.6903478197836398E-4</v>
      </c>
      <c r="F155" s="9">
        <v>8.719812568393178E-4</v>
      </c>
      <c r="G155" s="10">
        <f t="shared" si="33"/>
        <v>-2.9464748609538171E-6</v>
      </c>
      <c r="H155" s="41">
        <f t="shared" si="34"/>
        <v>8.5699999999999998E-2</v>
      </c>
      <c r="I155" s="41">
        <f t="shared" si="35"/>
        <v>1E-3</v>
      </c>
      <c r="J155" s="41">
        <f t="shared" si="36"/>
        <v>8.6699999999999999E-2</v>
      </c>
      <c r="K155" s="7">
        <f t="shared" si="28"/>
        <v>1550.849684999502</v>
      </c>
      <c r="L155" s="29">
        <f t="shared" si="37"/>
        <v>1.0549942284099174E-5</v>
      </c>
      <c r="M155" s="38">
        <f t="shared" si="29"/>
        <v>38728.142988622145</v>
      </c>
      <c r="N155" s="39">
        <f t="shared" si="38"/>
        <v>2.6345536724304452E-4</v>
      </c>
      <c r="O155" s="7">
        <v>1460576.61</v>
      </c>
      <c r="P155" s="7">
        <v>218284.65</v>
      </c>
      <c r="Q155" s="7">
        <v>0</v>
      </c>
      <c r="R155" s="7"/>
      <c r="S155" s="7">
        <v>126632.46</v>
      </c>
      <c r="T155" s="7">
        <v>1678.62</v>
      </c>
      <c r="U155" s="7">
        <f t="shared" si="30"/>
        <v>127748.78587876901</v>
      </c>
      <c r="V155" s="7">
        <f t="shared" si="31"/>
        <v>1550.849684999502</v>
      </c>
      <c r="W155" s="7">
        <f t="shared" si="32"/>
        <v>38728.142988622145</v>
      </c>
      <c r="X155" s="7"/>
      <c r="Y155" s="7"/>
      <c r="Z155" s="7"/>
      <c r="AA155" s="7"/>
      <c r="AB155" s="7"/>
      <c r="AC155" s="7"/>
      <c r="AD155" s="7"/>
      <c r="AE155" s="7"/>
      <c r="AF155" s="7"/>
      <c r="AG155" s="30" t="s">
        <v>315</v>
      </c>
      <c r="AH155" s="1" t="s">
        <v>316</v>
      </c>
      <c r="AK155" s="1" t="e">
        <f>VLOOKUP(AH155,#REF!,1,0)</f>
        <v>#REF!</v>
      </c>
    </row>
    <row r="156" spans="1:37" x14ac:dyDescent="0.25">
      <c r="A156" s="5">
        <v>6496</v>
      </c>
      <c r="B156" s="5" t="s">
        <v>1122</v>
      </c>
      <c r="C156" s="6" t="s">
        <v>1004</v>
      </c>
      <c r="D156" s="7">
        <f t="shared" si="26"/>
        <v>177309.19685843113</v>
      </c>
      <c r="E156" s="8">
        <f t="shared" si="27"/>
        <v>1.206178658956898E-3</v>
      </c>
      <c r="F156" s="9">
        <v>1.2183850401142398E-3</v>
      </c>
      <c r="G156" s="10">
        <f t="shared" si="33"/>
        <v>-1.2206381157341866E-5</v>
      </c>
      <c r="H156" s="41">
        <f t="shared" si="34"/>
        <v>8.5699999999999998E-2</v>
      </c>
      <c r="I156" s="41">
        <f t="shared" si="35"/>
        <v>1E-3</v>
      </c>
      <c r="J156" s="41">
        <f t="shared" si="36"/>
        <v>8.6699999999999999E-2</v>
      </c>
      <c r="K156" s="7">
        <f t="shared" si="28"/>
        <v>1939.1857277583399</v>
      </c>
      <c r="L156" s="29">
        <f t="shared" si="37"/>
        <v>1.3191670155967379E-5</v>
      </c>
      <c r="M156" s="38">
        <f t="shared" si="29"/>
        <v>53752.807761692384</v>
      </c>
      <c r="N156" s="39">
        <f t="shared" si="38"/>
        <v>3.6566343274868374E-4</v>
      </c>
      <c r="O156" s="7">
        <v>2027217.91</v>
      </c>
      <c r="P156" s="7">
        <v>71385.14</v>
      </c>
      <c r="Q156" s="7">
        <v>0</v>
      </c>
      <c r="R156" s="7"/>
      <c r="S156" s="7">
        <v>175759.79</v>
      </c>
      <c r="T156" s="7">
        <v>2098.9499999999998</v>
      </c>
      <c r="U156" s="7">
        <f t="shared" si="30"/>
        <v>177309.19685843113</v>
      </c>
      <c r="V156" s="7">
        <f t="shared" si="31"/>
        <v>1939.1857277583399</v>
      </c>
      <c r="W156" s="7">
        <f t="shared" si="32"/>
        <v>53752.807761692384</v>
      </c>
      <c r="X156" s="7"/>
      <c r="Y156" s="7"/>
      <c r="Z156" s="7"/>
      <c r="AA156" s="7"/>
      <c r="AB156" s="7"/>
      <c r="AC156" s="7"/>
      <c r="AD156" s="7"/>
      <c r="AE156" s="7"/>
      <c r="AF156" s="7"/>
      <c r="AG156" s="30" t="s">
        <v>317</v>
      </c>
      <c r="AH156" s="1" t="s">
        <v>318</v>
      </c>
      <c r="AK156" s="1" t="e">
        <f>VLOOKUP(AH156,#REF!,1,0)</f>
        <v>#REF!</v>
      </c>
    </row>
    <row r="157" spans="1:37" x14ac:dyDescent="0.25">
      <c r="A157" s="5">
        <v>6497</v>
      </c>
      <c r="B157" s="5" t="s">
        <v>1122</v>
      </c>
      <c r="C157" s="6" t="s">
        <v>1010</v>
      </c>
      <c r="D157" s="7">
        <f t="shared" si="26"/>
        <v>454267.73410599417</v>
      </c>
      <c r="E157" s="8">
        <f t="shared" si="27"/>
        <v>3.0902404164000509E-3</v>
      </c>
      <c r="F157" s="9">
        <v>2.7877668094998796E-3</v>
      </c>
      <c r="G157" s="10">
        <f t="shared" si="33"/>
        <v>3.0247360690017133E-4</v>
      </c>
      <c r="H157" s="41">
        <f t="shared" si="34"/>
        <v>8.5699999999999998E-2</v>
      </c>
      <c r="I157" s="41">
        <f t="shared" si="35"/>
        <v>1E-3</v>
      </c>
      <c r="J157" s="41">
        <f t="shared" si="36"/>
        <v>8.6699999999999999E-2</v>
      </c>
      <c r="K157" s="7">
        <f t="shared" si="28"/>
        <v>5174.0444578858887</v>
      </c>
      <c r="L157" s="29">
        <f t="shared" si="37"/>
        <v>3.5197395939811443E-5</v>
      </c>
      <c r="M157" s="38">
        <f t="shared" si="29"/>
        <v>137715.16997640723</v>
      </c>
      <c r="N157" s="39">
        <f t="shared" si="38"/>
        <v>9.3683295612009636E-4</v>
      </c>
      <c r="O157" s="7">
        <v>5193749.79</v>
      </c>
      <c r="P157" s="7">
        <v>406298.59</v>
      </c>
      <c r="Q157" s="7">
        <v>0</v>
      </c>
      <c r="R157" s="7"/>
      <c r="S157" s="7">
        <v>450298.14</v>
      </c>
      <c r="T157" s="7">
        <v>5600.32</v>
      </c>
      <c r="U157" s="7">
        <f t="shared" si="30"/>
        <v>454267.73410599417</v>
      </c>
      <c r="V157" s="7">
        <f t="shared" si="31"/>
        <v>5174.0444578858887</v>
      </c>
      <c r="W157" s="7">
        <f t="shared" si="32"/>
        <v>137715.16997640723</v>
      </c>
      <c r="X157" s="7"/>
      <c r="Y157" s="7"/>
      <c r="Z157" s="7"/>
      <c r="AA157" s="7"/>
      <c r="AB157" s="7"/>
      <c r="AC157" s="7"/>
      <c r="AD157" s="7"/>
      <c r="AE157" s="7"/>
      <c r="AF157" s="7"/>
      <c r="AG157" s="30" t="s">
        <v>319</v>
      </c>
      <c r="AH157" s="1" t="s">
        <v>320</v>
      </c>
      <c r="AK157" s="1" t="e">
        <f>VLOOKUP(AH157,#REF!,1,0)</f>
        <v>#REF!</v>
      </c>
    </row>
    <row r="158" spans="1:37" x14ac:dyDescent="0.25">
      <c r="A158" s="5">
        <v>6498</v>
      </c>
      <c r="B158" s="5" t="s">
        <v>1122</v>
      </c>
      <c r="C158" s="6" t="s">
        <v>1098</v>
      </c>
      <c r="D158" s="7">
        <f t="shared" si="26"/>
        <v>43144.969994454012</v>
      </c>
      <c r="E158" s="8">
        <f t="shared" si="27"/>
        <v>2.9350165118731457E-4</v>
      </c>
      <c r="F158" s="9">
        <v>2.8414159349102511E-4</v>
      </c>
      <c r="G158" s="10">
        <f t="shared" si="33"/>
        <v>9.360057696289456E-6</v>
      </c>
      <c r="H158" s="41">
        <f t="shared" si="34"/>
        <v>8.5699999999999998E-2</v>
      </c>
      <c r="I158" s="41">
        <f t="shared" si="35"/>
        <v>1E-3</v>
      </c>
      <c r="J158" s="41">
        <f t="shared" si="36"/>
        <v>8.6699999999999999E-2</v>
      </c>
      <c r="K158" s="7">
        <f t="shared" si="28"/>
        <v>490.00020697548337</v>
      </c>
      <c r="L158" s="29">
        <f t="shared" si="37"/>
        <v>3.3333171826963096E-6</v>
      </c>
      <c r="M158" s="38">
        <f t="shared" si="29"/>
        <v>13079.768670135936</v>
      </c>
      <c r="N158" s="39">
        <f t="shared" si="38"/>
        <v>8.897754946466463E-5</v>
      </c>
      <c r="O158" s="7">
        <v>493374.3</v>
      </c>
      <c r="P158" s="7">
        <v>36893.599999999999</v>
      </c>
      <c r="Q158" s="7">
        <v>0</v>
      </c>
      <c r="R158" s="7"/>
      <c r="S158" s="7">
        <v>42767.95</v>
      </c>
      <c r="T158" s="7">
        <v>530.37</v>
      </c>
      <c r="U158" s="7">
        <f t="shared" si="30"/>
        <v>43144.969994454012</v>
      </c>
      <c r="V158" s="7">
        <f t="shared" si="31"/>
        <v>490.00020697548337</v>
      </c>
      <c r="W158" s="7">
        <f t="shared" si="32"/>
        <v>13079.768670135936</v>
      </c>
      <c r="X158" s="7"/>
      <c r="Y158" s="7"/>
      <c r="Z158" s="7"/>
      <c r="AA158" s="7"/>
      <c r="AB158" s="7"/>
      <c r="AC158" s="7"/>
      <c r="AD158" s="7"/>
      <c r="AE158" s="7"/>
      <c r="AF158" s="7"/>
      <c r="AG158" s="30" t="s">
        <v>321</v>
      </c>
      <c r="AH158" s="1" t="s">
        <v>322</v>
      </c>
      <c r="AK158" s="1" t="e">
        <f>VLOOKUP(AH158,#REF!,1,0)</f>
        <v>#REF!</v>
      </c>
    </row>
    <row r="159" spans="1:37" x14ac:dyDescent="0.25">
      <c r="A159" s="5">
        <v>6499</v>
      </c>
      <c r="B159" s="5" t="s">
        <v>1122</v>
      </c>
      <c r="C159" s="6" t="s">
        <v>1107</v>
      </c>
      <c r="D159" s="7">
        <f t="shared" si="26"/>
        <v>261891.06091790812</v>
      </c>
      <c r="E159" s="8">
        <f t="shared" si="27"/>
        <v>1.7815624583928124E-3</v>
      </c>
      <c r="F159" s="9">
        <v>1.7667446460173984E-3</v>
      </c>
      <c r="G159" s="10">
        <f t="shared" si="33"/>
        <v>1.4817812375413986E-5</v>
      </c>
      <c r="H159" s="41">
        <f t="shared" si="34"/>
        <v>8.5699999999999998E-2</v>
      </c>
      <c r="I159" s="41">
        <f t="shared" si="35"/>
        <v>1E-3</v>
      </c>
      <c r="J159" s="41">
        <f t="shared" si="36"/>
        <v>8.6699999999999999E-2</v>
      </c>
      <c r="K159" s="7">
        <f t="shared" si="28"/>
        <v>2984.3014660821636</v>
      </c>
      <c r="L159" s="29">
        <f t="shared" si="37"/>
        <v>2.0301263578313514E-5</v>
      </c>
      <c r="M159" s="38">
        <f t="shared" si="29"/>
        <v>79394.527195708739</v>
      </c>
      <c r="N159" s="39">
        <f t="shared" si="38"/>
        <v>5.4009597944261012E-4</v>
      </c>
      <c r="O159" s="7">
        <v>2994371.53</v>
      </c>
      <c r="P159" s="7">
        <v>235651.03</v>
      </c>
      <c r="Q159" s="7">
        <v>0</v>
      </c>
      <c r="R159" s="7"/>
      <c r="S159" s="7">
        <v>259602.54</v>
      </c>
      <c r="T159" s="7">
        <v>3230.17</v>
      </c>
      <c r="U159" s="7">
        <f t="shared" si="30"/>
        <v>261891.06091790812</v>
      </c>
      <c r="V159" s="7">
        <f t="shared" si="31"/>
        <v>2984.3014660821636</v>
      </c>
      <c r="W159" s="7">
        <f t="shared" si="32"/>
        <v>79394.527195708739</v>
      </c>
      <c r="X159" s="7"/>
      <c r="Y159" s="7"/>
      <c r="Z159" s="7"/>
      <c r="AA159" s="7"/>
      <c r="AB159" s="7"/>
      <c r="AC159" s="7"/>
      <c r="AD159" s="7"/>
      <c r="AE159" s="7"/>
      <c r="AF159" s="7"/>
      <c r="AG159" s="30" t="s">
        <v>323</v>
      </c>
      <c r="AH159" s="1" t="s">
        <v>324</v>
      </c>
      <c r="AK159" s="1" t="e">
        <f>VLOOKUP(AH159,#REF!,1,0)</f>
        <v>#REF!</v>
      </c>
    </row>
    <row r="160" spans="1:37" x14ac:dyDescent="0.25">
      <c r="A160" s="5">
        <v>6500</v>
      </c>
      <c r="B160" s="5" t="s">
        <v>1122</v>
      </c>
      <c r="C160" s="6" t="s">
        <v>1123</v>
      </c>
      <c r="D160" s="7">
        <f t="shared" si="26"/>
        <v>70584.952805020061</v>
      </c>
      <c r="E160" s="8">
        <f t="shared" si="27"/>
        <v>4.8016721763661119E-4</v>
      </c>
      <c r="F160" s="9">
        <v>4.3083468480857882E-4</v>
      </c>
      <c r="G160" s="10">
        <f t="shared" si="33"/>
        <v>4.9332532828032368E-5</v>
      </c>
      <c r="H160" s="41">
        <f t="shared" si="34"/>
        <v>8.5699999999999998E-2</v>
      </c>
      <c r="I160" s="41">
        <f t="shared" si="35"/>
        <v>1E-3</v>
      </c>
      <c r="J160" s="41">
        <f t="shared" si="36"/>
        <v>8.6699999999999999E-2</v>
      </c>
      <c r="K160" s="7">
        <f t="shared" si="28"/>
        <v>745.30623332615392</v>
      </c>
      <c r="L160" s="29">
        <f t="shared" si="37"/>
        <v>5.070083723538172E-6</v>
      </c>
      <c r="M160" s="38">
        <f t="shared" si="29"/>
        <v>21398.435423661216</v>
      </c>
      <c r="N160" s="39">
        <f t="shared" si="38"/>
        <v>1.4556682112600846E-4</v>
      </c>
      <c r="O160" s="7">
        <v>807013.06</v>
      </c>
      <c r="P160" s="7">
        <v>0</v>
      </c>
      <c r="Q160" s="7">
        <v>0</v>
      </c>
      <c r="R160" s="7"/>
      <c r="S160" s="7">
        <v>69968.149999999994</v>
      </c>
      <c r="T160" s="7">
        <v>806.71</v>
      </c>
      <c r="U160" s="7">
        <f t="shared" si="30"/>
        <v>70584.952805020061</v>
      </c>
      <c r="V160" s="7">
        <f t="shared" si="31"/>
        <v>745.30623332615392</v>
      </c>
      <c r="W160" s="7">
        <f t="shared" si="32"/>
        <v>21398.435423661216</v>
      </c>
      <c r="X160" s="7"/>
      <c r="Y160" s="7"/>
      <c r="Z160" s="7"/>
      <c r="AA160" s="7"/>
      <c r="AB160" s="7"/>
      <c r="AC160" s="7"/>
      <c r="AD160" s="7"/>
      <c r="AE160" s="7"/>
      <c r="AF160" s="7"/>
      <c r="AG160" s="30" t="s">
        <v>325</v>
      </c>
      <c r="AH160" s="1" t="s">
        <v>326</v>
      </c>
      <c r="AK160" s="1" t="e">
        <f>VLOOKUP(AH160,#REF!,1,0)</f>
        <v>#REF!</v>
      </c>
    </row>
    <row r="161" spans="1:37" x14ac:dyDescent="0.25">
      <c r="A161" s="5">
        <v>6501</v>
      </c>
      <c r="B161" s="5" t="s">
        <v>1122</v>
      </c>
      <c r="C161" s="6" t="s">
        <v>1124</v>
      </c>
      <c r="D161" s="7">
        <f t="shared" si="26"/>
        <v>114954.03967883516</v>
      </c>
      <c r="E161" s="8">
        <f t="shared" si="27"/>
        <v>7.8199615066894561E-4</v>
      </c>
      <c r="F161" s="9">
        <v>7.4190426821385319E-4</v>
      </c>
      <c r="G161" s="10">
        <f t="shared" si="33"/>
        <v>4.0091882455092417E-5</v>
      </c>
      <c r="H161" s="41">
        <f t="shared" si="34"/>
        <v>8.5699999999999998E-2</v>
      </c>
      <c r="I161" s="41">
        <f t="shared" si="35"/>
        <v>1E-3</v>
      </c>
      <c r="J161" s="41">
        <f t="shared" si="36"/>
        <v>8.6699999999999999E-2</v>
      </c>
      <c r="K161" s="7">
        <f t="shared" si="28"/>
        <v>1214.2880857403079</v>
      </c>
      <c r="L161" s="29">
        <f t="shared" si="37"/>
        <v>8.2604196555861777E-6</v>
      </c>
      <c r="M161" s="38">
        <f t="shared" si="29"/>
        <v>34849.305652317409</v>
      </c>
      <c r="N161" s="39">
        <f t="shared" si="38"/>
        <v>2.3706885769074251E-4</v>
      </c>
      <c r="O161" s="7">
        <v>1314296.05</v>
      </c>
      <c r="P161" s="7">
        <v>0</v>
      </c>
      <c r="Q161" s="7">
        <v>0</v>
      </c>
      <c r="R161" s="7"/>
      <c r="S161" s="7">
        <v>113949.52</v>
      </c>
      <c r="T161" s="7">
        <v>1314.33</v>
      </c>
      <c r="U161" s="7">
        <f t="shared" si="30"/>
        <v>114954.03967883516</v>
      </c>
      <c r="V161" s="7">
        <f t="shared" si="31"/>
        <v>1214.2880857403079</v>
      </c>
      <c r="W161" s="7">
        <f t="shared" si="32"/>
        <v>34849.305652317409</v>
      </c>
      <c r="X161" s="7"/>
      <c r="Y161" s="7"/>
      <c r="Z161" s="7"/>
      <c r="AA161" s="7"/>
      <c r="AB161" s="7"/>
      <c r="AC161" s="7"/>
      <c r="AD161" s="7"/>
      <c r="AE161" s="7"/>
      <c r="AF161" s="7"/>
      <c r="AG161" s="30" t="s">
        <v>327</v>
      </c>
      <c r="AH161" s="1" t="s">
        <v>328</v>
      </c>
      <c r="AK161" s="1" t="e">
        <f>VLOOKUP(AH161,#REF!,1,0)</f>
        <v>#REF!</v>
      </c>
    </row>
    <row r="162" spans="1:37" x14ac:dyDescent="0.25">
      <c r="A162" s="5">
        <v>6502</v>
      </c>
      <c r="B162" s="5" t="s">
        <v>1122</v>
      </c>
      <c r="C162" s="6" t="s">
        <v>1115</v>
      </c>
      <c r="D162" s="7">
        <f t="shared" si="26"/>
        <v>1347773.7482437571</v>
      </c>
      <c r="E162" s="8">
        <f t="shared" si="27"/>
        <v>9.1684806035861651E-3</v>
      </c>
      <c r="F162" s="9">
        <v>9.0211818464593571E-3</v>
      </c>
      <c r="G162" s="10">
        <f t="shared" si="33"/>
        <v>1.47298757126808E-4</v>
      </c>
      <c r="H162" s="41">
        <f t="shared" si="34"/>
        <v>8.5699999999999998E-2</v>
      </c>
      <c r="I162" s="41">
        <f t="shared" si="35"/>
        <v>1E-3</v>
      </c>
      <c r="J162" s="41">
        <f t="shared" si="36"/>
        <v>8.6699999999999999E-2</v>
      </c>
      <c r="K162" s="7">
        <f t="shared" si="28"/>
        <v>15951.573002985011</v>
      </c>
      <c r="L162" s="29">
        <f t="shared" si="37"/>
        <v>1.0851353045355937E-4</v>
      </c>
      <c r="M162" s="38">
        <f t="shared" si="29"/>
        <v>408589.20168391359</v>
      </c>
      <c r="N162" s="39">
        <f t="shared" si="38"/>
        <v>2.7795037374449541E-3</v>
      </c>
      <c r="O162" s="7">
        <v>15409415.960000001</v>
      </c>
      <c r="P162" s="7">
        <v>1854944.46</v>
      </c>
      <c r="Q162" s="7">
        <v>0</v>
      </c>
      <c r="R162" s="7"/>
      <c r="S162" s="7">
        <v>1335996.3</v>
      </c>
      <c r="T162" s="7">
        <v>17265.78</v>
      </c>
      <c r="U162" s="7">
        <f t="shared" si="30"/>
        <v>1347773.7482437571</v>
      </c>
      <c r="V162" s="7">
        <f t="shared" si="31"/>
        <v>15951.573002985011</v>
      </c>
      <c r="W162" s="7">
        <f t="shared" si="32"/>
        <v>408589.20168391359</v>
      </c>
      <c r="X162" s="7"/>
      <c r="Y162" s="7"/>
      <c r="Z162" s="7"/>
      <c r="AA162" s="7"/>
      <c r="AB162" s="7"/>
      <c r="AC162" s="7"/>
      <c r="AD162" s="7"/>
      <c r="AE162" s="7"/>
      <c r="AF162" s="7"/>
      <c r="AG162" s="30" t="s">
        <v>329</v>
      </c>
      <c r="AH162" s="1" t="s">
        <v>330</v>
      </c>
      <c r="AK162" s="1" t="e">
        <f>VLOOKUP(AH162,#REF!,1,0)</f>
        <v>#REF!</v>
      </c>
    </row>
    <row r="163" spans="1:37" x14ac:dyDescent="0.25">
      <c r="A163" s="5">
        <v>6435</v>
      </c>
      <c r="B163" s="5" t="s">
        <v>1125</v>
      </c>
      <c r="C163" s="6" t="s">
        <v>26</v>
      </c>
      <c r="D163" s="7">
        <f t="shared" si="26"/>
        <v>914.95528745637841</v>
      </c>
      <c r="E163" s="8">
        <f t="shared" si="27"/>
        <v>6.2241528425104986E-6</v>
      </c>
      <c r="F163" s="9">
        <v>9.1638275216886145E-6</v>
      </c>
      <c r="G163" s="10">
        <f t="shared" si="33"/>
        <v>-2.9396746791781159E-6</v>
      </c>
      <c r="H163" s="41">
        <f t="shared" si="34"/>
        <v>8.5699999999999998E-2</v>
      </c>
      <c r="I163" s="41">
        <f t="shared" si="35"/>
        <v>1E-3</v>
      </c>
      <c r="J163" s="41">
        <f t="shared" si="36"/>
        <v>8.6699999999999999E-2</v>
      </c>
      <c r="K163" s="7">
        <f t="shared" si="28"/>
        <v>9.6730625167964082</v>
      </c>
      <c r="L163" s="29">
        <f t="shared" si="37"/>
        <v>6.5802799748911826E-8</v>
      </c>
      <c r="M163" s="38">
        <f t="shared" si="29"/>
        <v>277.37656336266974</v>
      </c>
      <c r="N163" s="39">
        <f t="shared" si="38"/>
        <v>1.886905457532387E-6</v>
      </c>
      <c r="O163" s="7">
        <v>10461.129999999999</v>
      </c>
      <c r="P163" s="7">
        <v>0</v>
      </c>
      <c r="Q163" s="7">
        <v>0</v>
      </c>
      <c r="R163" s="7"/>
      <c r="S163" s="7">
        <v>906.96</v>
      </c>
      <c r="T163" s="7">
        <v>10.47</v>
      </c>
      <c r="U163" s="7">
        <f t="shared" si="30"/>
        <v>914.95528745637841</v>
      </c>
      <c r="V163" s="7">
        <f t="shared" si="31"/>
        <v>9.6730625167964082</v>
      </c>
      <c r="W163" s="7">
        <f t="shared" si="32"/>
        <v>277.37656336266974</v>
      </c>
      <c r="X163" s="7"/>
      <c r="Y163" s="7"/>
      <c r="Z163" s="7"/>
      <c r="AA163" s="7"/>
      <c r="AB163" s="7"/>
      <c r="AC163" s="7"/>
      <c r="AD163" s="7"/>
      <c r="AE163" s="7"/>
      <c r="AF163" s="7"/>
      <c r="AG163" s="30" t="s">
        <v>331</v>
      </c>
      <c r="AH163" s="1" t="s">
        <v>332</v>
      </c>
      <c r="AK163" s="1" t="e">
        <f>VLOOKUP(AH163,#REF!,1,0)</f>
        <v>#REF!</v>
      </c>
    </row>
    <row r="164" spans="1:37" x14ac:dyDescent="0.25">
      <c r="A164" s="5">
        <v>6720</v>
      </c>
      <c r="B164" s="5" t="s">
        <v>1125</v>
      </c>
      <c r="C164" s="6" t="s">
        <v>28</v>
      </c>
      <c r="D164" s="7">
        <f t="shared" si="26"/>
        <v>3218.0003223420572</v>
      </c>
      <c r="E164" s="8">
        <f t="shared" si="27"/>
        <v>2.1891043341787276E-5</v>
      </c>
      <c r="F164" s="9">
        <v>2.1767590977240306E-5</v>
      </c>
      <c r="G164" s="10">
        <f t="shared" si="33"/>
        <v>1.2345236454697E-7</v>
      </c>
      <c r="H164" s="41">
        <f t="shared" si="34"/>
        <v>8.5699999999999998E-2</v>
      </c>
      <c r="I164" s="41">
        <f t="shared" si="35"/>
        <v>1E-3</v>
      </c>
      <c r="J164" s="41">
        <f t="shared" si="36"/>
        <v>8.6699999999999999E-2</v>
      </c>
      <c r="K164" s="7">
        <f t="shared" si="28"/>
        <v>33.998920784919562</v>
      </c>
      <c r="L164" s="29">
        <f t="shared" si="37"/>
        <v>2.3128395709264137E-7</v>
      </c>
      <c r="M164" s="38">
        <f t="shared" si="29"/>
        <v>975.56447025151363</v>
      </c>
      <c r="N164" s="39">
        <f t="shared" si="38"/>
        <v>6.6364580365985369E-6</v>
      </c>
      <c r="O164" s="7">
        <v>36792</v>
      </c>
      <c r="P164" s="7">
        <v>0</v>
      </c>
      <c r="Q164" s="7">
        <v>0</v>
      </c>
      <c r="R164" s="7"/>
      <c r="S164" s="7">
        <v>3189.88</v>
      </c>
      <c r="T164" s="7">
        <v>36.799999999999997</v>
      </c>
      <c r="U164" s="7">
        <f t="shared" si="30"/>
        <v>3218.0003223420572</v>
      </c>
      <c r="V164" s="7">
        <f t="shared" si="31"/>
        <v>33.998920784919562</v>
      </c>
      <c r="W164" s="7">
        <f t="shared" si="32"/>
        <v>975.56447025151363</v>
      </c>
      <c r="X164" s="7"/>
      <c r="Y164" s="7"/>
      <c r="Z164" s="7"/>
      <c r="AA164" s="7"/>
      <c r="AB164" s="7"/>
      <c r="AC164" s="7"/>
      <c r="AD164" s="7"/>
      <c r="AE164" s="7"/>
      <c r="AF164" s="7"/>
      <c r="AG164" s="30" t="s">
        <v>333</v>
      </c>
      <c r="AH164" s="1" t="s">
        <v>334</v>
      </c>
      <c r="AK164" s="1" t="e">
        <f>VLOOKUP(AH164,#REF!,1,0)</f>
        <v>#REF!</v>
      </c>
    </row>
    <row r="165" spans="1:37" x14ac:dyDescent="0.25">
      <c r="A165" s="5">
        <v>6725</v>
      </c>
      <c r="B165" s="5" t="s">
        <v>1125</v>
      </c>
      <c r="C165" s="6" t="s">
        <v>34</v>
      </c>
      <c r="D165" s="7">
        <f t="shared" si="26"/>
        <v>28592.554496107761</v>
      </c>
      <c r="E165" s="8">
        <f t="shared" si="27"/>
        <v>1.945061488592907E-4</v>
      </c>
      <c r="F165" s="9">
        <v>1.9821165158094296E-4</v>
      </c>
      <c r="G165" s="10">
        <f t="shared" si="33"/>
        <v>-3.7055027216522632E-6</v>
      </c>
      <c r="H165" s="41">
        <f t="shared" si="34"/>
        <v>8.5699999999999998E-2</v>
      </c>
      <c r="I165" s="41">
        <f t="shared" si="35"/>
        <v>1E-3</v>
      </c>
      <c r="J165" s="41">
        <f t="shared" si="36"/>
        <v>8.6699999999999999E-2</v>
      </c>
      <c r="K165" s="7">
        <f t="shared" si="28"/>
        <v>339.518027153535</v>
      </c>
      <c r="L165" s="29">
        <f t="shared" si="37"/>
        <v>2.3096342769558357E-6</v>
      </c>
      <c r="M165" s="38">
        <f t="shared" si="29"/>
        <v>8668.0787713009831</v>
      </c>
      <c r="N165" s="39">
        <f t="shared" si="38"/>
        <v>5.8966211642413316E-5</v>
      </c>
      <c r="O165" s="7">
        <v>326905.52</v>
      </c>
      <c r="P165" s="7">
        <v>40440.839999999997</v>
      </c>
      <c r="Q165" s="7">
        <v>0</v>
      </c>
      <c r="R165" s="7"/>
      <c r="S165" s="7">
        <v>28342.7</v>
      </c>
      <c r="T165" s="7">
        <v>367.49</v>
      </c>
      <c r="U165" s="7">
        <f t="shared" si="30"/>
        <v>28592.554496107761</v>
      </c>
      <c r="V165" s="7">
        <f t="shared" si="31"/>
        <v>339.518027153535</v>
      </c>
      <c r="W165" s="7">
        <f t="shared" si="32"/>
        <v>8668.0787713009831</v>
      </c>
      <c r="X165" s="7"/>
      <c r="Y165" s="7"/>
      <c r="Z165" s="7"/>
      <c r="AA165" s="7"/>
      <c r="AB165" s="7"/>
      <c r="AC165" s="7"/>
      <c r="AD165" s="7"/>
      <c r="AE165" s="7"/>
      <c r="AF165" s="7"/>
      <c r="AG165" s="30" t="s">
        <v>335</v>
      </c>
      <c r="AH165" s="1" t="s">
        <v>336</v>
      </c>
      <c r="AK165" s="1" t="e">
        <f>VLOOKUP(AH165,#REF!,1,0)</f>
        <v>#REF!</v>
      </c>
    </row>
    <row r="166" spans="1:37" x14ac:dyDescent="0.25">
      <c r="A166" s="5">
        <v>6740</v>
      </c>
      <c r="B166" s="5" t="s">
        <v>1125</v>
      </c>
      <c r="C166" s="6" t="s">
        <v>36</v>
      </c>
      <c r="D166" s="7">
        <f t="shared" si="26"/>
        <v>2807.9269180043316</v>
      </c>
      <c r="E166" s="8">
        <f t="shared" si="27"/>
        <v>1.9101443040834538E-5</v>
      </c>
      <c r="F166" s="9">
        <v>1.9104579022025719E-5</v>
      </c>
      <c r="G166" s="10">
        <f t="shared" si="33"/>
        <v>-3.1359811911812585E-9</v>
      </c>
      <c r="H166" s="41">
        <f t="shared" si="34"/>
        <v>8.5699999999999998E-2</v>
      </c>
      <c r="I166" s="41">
        <f t="shared" si="35"/>
        <v>1E-3</v>
      </c>
      <c r="J166" s="41">
        <f t="shared" si="36"/>
        <v>8.6699999999999999E-2</v>
      </c>
      <c r="K166" s="7">
        <f t="shared" si="28"/>
        <v>29.68438382661591</v>
      </c>
      <c r="L166" s="29">
        <f t="shared" si="37"/>
        <v>2.0193352014637409E-7</v>
      </c>
      <c r="M166" s="38">
        <f t="shared" si="29"/>
        <v>851.24719138442833</v>
      </c>
      <c r="N166" s="39">
        <f t="shared" si="38"/>
        <v>5.7907667167692826E-6</v>
      </c>
      <c r="O166" s="7">
        <v>32103.15</v>
      </c>
      <c r="P166" s="7">
        <v>0</v>
      </c>
      <c r="Q166" s="7">
        <v>0</v>
      </c>
      <c r="R166" s="7"/>
      <c r="S166" s="7">
        <v>2783.39</v>
      </c>
      <c r="T166" s="7">
        <v>32.130000000000003</v>
      </c>
      <c r="U166" s="7">
        <f t="shared" si="30"/>
        <v>2807.9269180043316</v>
      </c>
      <c r="V166" s="7">
        <f t="shared" si="31"/>
        <v>29.68438382661591</v>
      </c>
      <c r="W166" s="7">
        <f t="shared" si="32"/>
        <v>851.24719138442833</v>
      </c>
      <c r="X166" s="7"/>
      <c r="Y166" s="7"/>
      <c r="Z166" s="7"/>
      <c r="AA166" s="7"/>
      <c r="AB166" s="7"/>
      <c r="AC166" s="7"/>
      <c r="AD166" s="7"/>
      <c r="AE166" s="7"/>
      <c r="AF166" s="7"/>
      <c r="AG166" s="30" t="s">
        <v>337</v>
      </c>
      <c r="AH166" s="1" t="s">
        <v>338</v>
      </c>
      <c r="AK166" s="1" t="e">
        <f>VLOOKUP(AH166,#REF!,1,0)</f>
        <v>#REF!</v>
      </c>
    </row>
    <row r="167" spans="1:37" x14ac:dyDescent="0.25">
      <c r="A167" s="5">
        <v>6709</v>
      </c>
      <c r="B167" s="5" t="s">
        <v>1125</v>
      </c>
      <c r="C167" s="6" t="s">
        <v>38</v>
      </c>
      <c r="D167" s="7">
        <f t="shared" si="26"/>
        <v>29122.414650503448</v>
      </c>
      <c r="E167" s="8">
        <f t="shared" si="27"/>
        <v>1.9811062071854775E-4</v>
      </c>
      <c r="F167" s="9">
        <v>1.951551565548017E-4</v>
      </c>
      <c r="G167" s="10">
        <f t="shared" si="33"/>
        <v>2.9554641637460552E-6</v>
      </c>
      <c r="H167" s="41">
        <f t="shared" si="34"/>
        <v>8.5699999999999998E-2</v>
      </c>
      <c r="I167" s="41">
        <f t="shared" si="35"/>
        <v>1E-3</v>
      </c>
      <c r="J167" s="41">
        <f t="shared" si="36"/>
        <v>8.6699999999999999E-2</v>
      </c>
      <c r="K167" s="7">
        <f t="shared" si="28"/>
        <v>307.63480008050317</v>
      </c>
      <c r="L167" s="29">
        <f t="shared" si="37"/>
        <v>2.0927427182801011E-6</v>
      </c>
      <c r="M167" s="38">
        <f t="shared" si="29"/>
        <v>8828.7104335297172</v>
      </c>
      <c r="N167" s="39">
        <f t="shared" si="38"/>
        <v>6.0058938282463288E-5</v>
      </c>
      <c r="O167" s="7">
        <v>332963.15000000002</v>
      </c>
      <c r="P167" s="7">
        <v>0</v>
      </c>
      <c r="Q167" s="7">
        <v>0</v>
      </c>
      <c r="R167" s="7"/>
      <c r="S167" s="7">
        <v>28867.93</v>
      </c>
      <c r="T167" s="7">
        <v>332.98</v>
      </c>
      <c r="U167" s="7">
        <f t="shared" si="30"/>
        <v>29122.414650503448</v>
      </c>
      <c r="V167" s="7">
        <f t="shared" si="31"/>
        <v>307.63480008050317</v>
      </c>
      <c r="W167" s="7">
        <f t="shared" si="32"/>
        <v>8828.7104335297172</v>
      </c>
      <c r="X167" s="7"/>
      <c r="Y167" s="7"/>
      <c r="Z167" s="7"/>
      <c r="AA167" s="7"/>
      <c r="AB167" s="7"/>
      <c r="AC167" s="7"/>
      <c r="AD167" s="7"/>
      <c r="AE167" s="7"/>
      <c r="AF167" s="7"/>
      <c r="AG167" s="30" t="s">
        <v>339</v>
      </c>
      <c r="AH167" s="1" t="s">
        <v>340</v>
      </c>
      <c r="AK167" s="1" t="e">
        <f>VLOOKUP(AH167,#REF!,1,0)</f>
        <v>#REF!</v>
      </c>
    </row>
    <row r="168" spans="1:37" x14ac:dyDescent="0.25">
      <c r="A168" s="5">
        <v>7689</v>
      </c>
      <c r="B168" s="5" t="s">
        <v>1125</v>
      </c>
      <c r="C168" s="6" t="s">
        <v>42</v>
      </c>
      <c r="D168" s="7">
        <f t="shared" si="26"/>
        <v>5004.9151815105788</v>
      </c>
      <c r="E168" s="8">
        <f t="shared" si="27"/>
        <v>3.4046862705308096E-5</v>
      </c>
      <c r="F168" s="9">
        <v>3.494460636897666E-5</v>
      </c>
      <c r="G168" s="10">
        <f t="shared" si="33"/>
        <v>-8.9774366366856352E-7</v>
      </c>
      <c r="H168" s="41">
        <f t="shared" si="34"/>
        <v>8.5699999999999998E-2</v>
      </c>
      <c r="I168" s="41">
        <f t="shared" si="35"/>
        <v>1E-3</v>
      </c>
      <c r="J168" s="41">
        <f t="shared" si="36"/>
        <v>8.6699999999999999E-2</v>
      </c>
      <c r="K168" s="7">
        <f t="shared" si="28"/>
        <v>52.864626285681986</v>
      </c>
      <c r="L168" s="29">
        <f t="shared" si="37"/>
        <v>3.5962141371850372E-7</v>
      </c>
      <c r="M168" s="38">
        <f t="shared" si="29"/>
        <v>1517.2830760161523</v>
      </c>
      <c r="N168" s="39">
        <f t="shared" si="38"/>
        <v>1.0321599208124422E-5</v>
      </c>
      <c r="O168" s="7">
        <v>57222.75</v>
      </c>
      <c r="P168" s="7">
        <v>0</v>
      </c>
      <c r="Q168" s="7">
        <v>0</v>
      </c>
      <c r="R168" s="7"/>
      <c r="S168" s="7">
        <v>4961.18</v>
      </c>
      <c r="T168" s="7">
        <v>57.22</v>
      </c>
      <c r="U168" s="7">
        <f t="shared" si="30"/>
        <v>5004.9151815105788</v>
      </c>
      <c r="V168" s="7">
        <f t="shared" si="31"/>
        <v>52.864626285681986</v>
      </c>
      <c r="W168" s="7">
        <f t="shared" si="32"/>
        <v>1517.2830760161523</v>
      </c>
      <c r="X168" s="7"/>
      <c r="Y168" s="7"/>
      <c r="Z168" s="7"/>
      <c r="AA168" s="7"/>
      <c r="AB168" s="7"/>
      <c r="AC168" s="7"/>
      <c r="AD168" s="7"/>
      <c r="AE168" s="7"/>
      <c r="AF168" s="7"/>
      <c r="AG168" s="30" t="s">
        <v>341</v>
      </c>
      <c r="AH168" s="1" t="s">
        <v>342</v>
      </c>
      <c r="AK168" s="1" t="e">
        <f>VLOOKUP(AH168,#REF!,1,0)</f>
        <v>#REF!</v>
      </c>
    </row>
    <row r="169" spans="1:37" x14ac:dyDescent="0.25">
      <c r="A169" s="5">
        <v>6348</v>
      </c>
      <c r="B169" s="5" t="s">
        <v>1125</v>
      </c>
      <c r="C169" s="6" t="s">
        <v>44</v>
      </c>
      <c r="D169" s="7">
        <f t="shared" si="26"/>
        <v>18728.175148947787</v>
      </c>
      <c r="E169" s="8">
        <f t="shared" si="27"/>
        <v>1.274018809295261E-4</v>
      </c>
      <c r="F169" s="9">
        <v>1.3715664296539912E-4</v>
      </c>
      <c r="G169" s="10">
        <f t="shared" si="33"/>
        <v>-9.7547620358730172E-6</v>
      </c>
      <c r="H169" s="41">
        <f t="shared" si="34"/>
        <v>8.5699999999999998E-2</v>
      </c>
      <c r="I169" s="41">
        <f t="shared" si="35"/>
        <v>1E-3</v>
      </c>
      <c r="J169" s="41">
        <f t="shared" si="36"/>
        <v>8.6699999999999999E-2</v>
      </c>
      <c r="K169" s="7">
        <f t="shared" si="28"/>
        <v>721.05428575538917</v>
      </c>
      <c r="L169" s="29">
        <f t="shared" si="37"/>
        <v>4.9051053574055125E-6</v>
      </c>
      <c r="M169" s="38">
        <f t="shared" si="29"/>
        <v>5677.6073455031628</v>
      </c>
      <c r="N169" s="39">
        <f t="shared" si="38"/>
        <v>3.8622975770121215E-5</v>
      </c>
      <c r="O169" s="7">
        <v>214123.29</v>
      </c>
      <c r="P169" s="7">
        <v>566158.06999999995</v>
      </c>
      <c r="Q169" s="7">
        <v>0</v>
      </c>
      <c r="R169" s="7"/>
      <c r="S169" s="7">
        <v>18564.52</v>
      </c>
      <c r="T169" s="7">
        <v>780.46</v>
      </c>
      <c r="U169" s="7">
        <f t="shared" si="30"/>
        <v>18728.175148947787</v>
      </c>
      <c r="V169" s="7">
        <f t="shared" si="31"/>
        <v>721.05428575538917</v>
      </c>
      <c r="W169" s="7">
        <f t="shared" si="32"/>
        <v>5677.6073455031628</v>
      </c>
      <c r="X169" s="7"/>
      <c r="Y169" s="7"/>
      <c r="Z169" s="7"/>
      <c r="AA169" s="7"/>
      <c r="AB169" s="7"/>
      <c r="AC169" s="7"/>
      <c r="AD169" s="7"/>
      <c r="AE169" s="7"/>
      <c r="AF169" s="7"/>
      <c r="AG169" s="30" t="s">
        <v>343</v>
      </c>
      <c r="AH169" s="1" t="s">
        <v>344</v>
      </c>
      <c r="AK169" s="1" t="e">
        <f>VLOOKUP(AH169,#REF!,1,0)</f>
        <v>#REF!</v>
      </c>
    </row>
    <row r="170" spans="1:37" x14ac:dyDescent="0.25">
      <c r="A170" s="5">
        <v>6739</v>
      </c>
      <c r="B170" s="5" t="s">
        <v>1125</v>
      </c>
      <c r="C170" s="6" t="s">
        <v>46</v>
      </c>
      <c r="D170" s="7">
        <f t="shared" si="26"/>
        <v>62718.5627798434</v>
      </c>
      <c r="E170" s="8">
        <f t="shared" si="27"/>
        <v>4.2665464220616005E-4</v>
      </c>
      <c r="F170" s="9">
        <v>3.9482942799068805E-4</v>
      </c>
      <c r="G170" s="10">
        <f t="shared" si="33"/>
        <v>3.1825214215471995E-5</v>
      </c>
      <c r="H170" s="41">
        <f t="shared" si="34"/>
        <v>8.5699999999999998E-2</v>
      </c>
      <c r="I170" s="41">
        <f t="shared" si="35"/>
        <v>1E-3</v>
      </c>
      <c r="J170" s="41">
        <f t="shared" si="36"/>
        <v>8.6699999999999999E-2</v>
      </c>
      <c r="K170" s="7">
        <f t="shared" si="28"/>
        <v>1524.7314923204347</v>
      </c>
      <c r="L170" s="29">
        <f t="shared" si="37"/>
        <v>1.0372268439886974E-5</v>
      </c>
      <c r="M170" s="38">
        <f t="shared" si="29"/>
        <v>19013.671642121873</v>
      </c>
      <c r="N170" s="39">
        <f t="shared" si="38"/>
        <v>1.2934402371385422E-4</v>
      </c>
      <c r="O170" s="7">
        <v>717071.96</v>
      </c>
      <c r="P170" s="7">
        <v>933315.68</v>
      </c>
      <c r="Q170" s="7">
        <v>0</v>
      </c>
      <c r="R170" s="7"/>
      <c r="S170" s="7">
        <v>62170.5</v>
      </c>
      <c r="T170" s="7">
        <v>1650.35</v>
      </c>
      <c r="U170" s="7">
        <f t="shared" si="30"/>
        <v>62718.5627798434</v>
      </c>
      <c r="V170" s="7">
        <f t="shared" si="31"/>
        <v>1524.7314923204347</v>
      </c>
      <c r="W170" s="7">
        <f t="shared" si="32"/>
        <v>19013.671642121873</v>
      </c>
      <c r="X170" s="7"/>
      <c r="Y170" s="7"/>
      <c r="Z170" s="7"/>
      <c r="AA170" s="7"/>
      <c r="AB170" s="7"/>
      <c r="AC170" s="7"/>
      <c r="AD170" s="7"/>
      <c r="AE170" s="7"/>
      <c r="AF170" s="7"/>
      <c r="AG170" s="30" t="s">
        <v>345</v>
      </c>
      <c r="AH170" s="1" t="s">
        <v>346</v>
      </c>
      <c r="AK170" s="1" t="e">
        <f>VLOOKUP(AH170,#REF!,1,0)</f>
        <v>#REF!</v>
      </c>
    </row>
    <row r="171" spans="1:37" x14ac:dyDescent="0.25">
      <c r="A171" s="5">
        <v>6347</v>
      </c>
      <c r="B171" s="5" t="s">
        <v>1125</v>
      </c>
      <c r="C171" s="6" t="s">
        <v>1126</v>
      </c>
      <c r="D171" s="7">
        <f t="shared" si="26"/>
        <v>107.01514608513342</v>
      </c>
      <c r="E171" s="8">
        <f t="shared" si="27"/>
        <v>7.2799035628198999E-7</v>
      </c>
      <c r="F171" s="9">
        <v>2.2582137708177252E-6</v>
      </c>
      <c r="G171" s="10">
        <f t="shared" si="33"/>
        <v>-1.5302234145357352E-6</v>
      </c>
      <c r="H171" s="41">
        <f t="shared" si="34"/>
        <v>8.5699999999999998E-2</v>
      </c>
      <c r="I171" s="41">
        <f t="shared" si="35"/>
        <v>1E-3</v>
      </c>
      <c r="J171" s="41">
        <f t="shared" si="36"/>
        <v>8.6699999999999999E-2</v>
      </c>
      <c r="K171" s="7">
        <f t="shared" si="28"/>
        <v>139.02602173137757</v>
      </c>
      <c r="L171" s="29">
        <f t="shared" si="37"/>
        <v>9.4575026802447452E-7</v>
      </c>
      <c r="M171" s="38">
        <f t="shared" si="29"/>
        <v>32.442561790500136</v>
      </c>
      <c r="N171" s="39">
        <f t="shared" si="38"/>
        <v>2.2069653671058877E-7</v>
      </c>
      <c r="O171" s="7">
        <v>1224</v>
      </c>
      <c r="P171" s="7">
        <v>149439.16</v>
      </c>
      <c r="Q171" s="7">
        <v>0</v>
      </c>
      <c r="R171" s="7"/>
      <c r="S171" s="7">
        <v>106.08</v>
      </c>
      <c r="T171" s="7">
        <v>150.47999999999999</v>
      </c>
      <c r="U171" s="7">
        <f t="shared" si="30"/>
        <v>107.01514608513342</v>
      </c>
      <c r="V171" s="7">
        <f t="shared" si="31"/>
        <v>139.02602173137757</v>
      </c>
      <c r="W171" s="7">
        <f t="shared" si="32"/>
        <v>32.442561790500136</v>
      </c>
      <c r="X171" s="7"/>
      <c r="Y171" s="7"/>
      <c r="Z171" s="7"/>
      <c r="AA171" s="7"/>
      <c r="AB171" s="7"/>
      <c r="AC171" s="7"/>
      <c r="AD171" s="7"/>
      <c r="AE171" s="7"/>
      <c r="AF171" s="7"/>
      <c r="AG171" s="30" t="s">
        <v>347</v>
      </c>
      <c r="AH171" s="1" t="s">
        <v>348</v>
      </c>
      <c r="AK171" s="1" t="e">
        <f>VLOOKUP(AH171,#REF!,1,0)</f>
        <v>#REF!</v>
      </c>
    </row>
    <row r="172" spans="1:37" x14ac:dyDescent="0.25">
      <c r="A172" s="5">
        <v>6741</v>
      </c>
      <c r="B172" s="5" t="s">
        <v>1125</v>
      </c>
      <c r="C172" s="6" t="s">
        <v>50</v>
      </c>
      <c r="D172" s="7">
        <f t="shared" si="26"/>
        <v>4511.110092358882</v>
      </c>
      <c r="E172" s="8">
        <f t="shared" si="27"/>
        <v>3.068766210673653E-5</v>
      </c>
      <c r="F172" s="9">
        <v>2.72625636756716E-5</v>
      </c>
      <c r="G172" s="10">
        <f t="shared" si="33"/>
        <v>3.4250984310649297E-6</v>
      </c>
      <c r="H172" s="41">
        <f t="shared" si="34"/>
        <v>8.5699999999999998E-2</v>
      </c>
      <c r="I172" s="41">
        <f t="shared" si="35"/>
        <v>1E-3</v>
      </c>
      <c r="J172" s="41">
        <f t="shared" si="36"/>
        <v>8.6699999999999999E-2</v>
      </c>
      <c r="K172" s="7">
        <f t="shared" si="28"/>
        <v>47.61696677322702</v>
      </c>
      <c r="L172" s="29">
        <f t="shared" si="37"/>
        <v>3.2392323773246565E-7</v>
      </c>
      <c r="M172" s="38">
        <f t="shared" si="29"/>
        <v>1367.5818168642677</v>
      </c>
      <c r="N172" s="39">
        <f t="shared" si="38"/>
        <v>9.3032286599111271E-6</v>
      </c>
      <c r="O172" s="7">
        <v>51576.6</v>
      </c>
      <c r="P172" s="7">
        <v>0</v>
      </c>
      <c r="Q172" s="7">
        <v>0</v>
      </c>
      <c r="R172" s="7"/>
      <c r="S172" s="7">
        <v>4471.6899999999996</v>
      </c>
      <c r="T172" s="7">
        <v>51.54</v>
      </c>
      <c r="U172" s="7">
        <f t="shared" si="30"/>
        <v>4511.110092358882</v>
      </c>
      <c r="V172" s="7">
        <f t="shared" si="31"/>
        <v>47.61696677322702</v>
      </c>
      <c r="W172" s="7">
        <f t="shared" si="32"/>
        <v>1367.5818168642677</v>
      </c>
      <c r="X172" s="7"/>
      <c r="Y172" s="7"/>
      <c r="Z172" s="7"/>
      <c r="AA172" s="7"/>
      <c r="AB172" s="7"/>
      <c r="AC172" s="7"/>
      <c r="AD172" s="7"/>
      <c r="AE172" s="7"/>
      <c r="AF172" s="7"/>
      <c r="AG172" s="30" t="s">
        <v>349</v>
      </c>
      <c r="AH172" s="1" t="s">
        <v>350</v>
      </c>
      <c r="AK172" s="1" t="e">
        <f>VLOOKUP(AH172,#REF!,1,0)</f>
        <v>#REF!</v>
      </c>
    </row>
    <row r="173" spans="1:37" x14ac:dyDescent="0.25">
      <c r="A173" s="5">
        <v>6697</v>
      </c>
      <c r="B173" s="5" t="s">
        <v>1125</v>
      </c>
      <c r="C173" s="6" t="s">
        <v>52</v>
      </c>
      <c r="D173" s="7">
        <f t="shared" si="26"/>
        <v>118198.66264168614</v>
      </c>
      <c r="E173" s="8">
        <f t="shared" si="27"/>
        <v>8.0406829945475885E-4</v>
      </c>
      <c r="F173" s="9">
        <v>7.3659069092824113E-4</v>
      </c>
      <c r="G173" s="10">
        <f t="shared" si="33"/>
        <v>6.7477608526517728E-5</v>
      </c>
      <c r="H173" s="41">
        <f t="shared" si="34"/>
        <v>8.5699999999999998E-2</v>
      </c>
      <c r="I173" s="41">
        <f t="shared" si="35"/>
        <v>1E-3</v>
      </c>
      <c r="J173" s="41">
        <f t="shared" si="36"/>
        <v>8.6699999999999999E-2</v>
      </c>
      <c r="K173" s="7">
        <f t="shared" si="28"/>
        <v>1404.0076070224609</v>
      </c>
      <c r="L173" s="29">
        <f t="shared" si="37"/>
        <v>9.5510218455039457E-6</v>
      </c>
      <c r="M173" s="38">
        <f t="shared" si="29"/>
        <v>35832.941004975139</v>
      </c>
      <c r="N173" s="39">
        <f t="shared" si="38"/>
        <v>2.4376021940007665E-4</v>
      </c>
      <c r="O173" s="7">
        <v>1351393.3</v>
      </c>
      <c r="P173" s="7">
        <v>168325.24</v>
      </c>
      <c r="Q173" s="7">
        <v>0</v>
      </c>
      <c r="R173" s="7"/>
      <c r="S173" s="7">
        <v>117165.79</v>
      </c>
      <c r="T173" s="7">
        <v>1519.68</v>
      </c>
      <c r="U173" s="7">
        <f t="shared" si="30"/>
        <v>118198.66264168614</v>
      </c>
      <c r="V173" s="7">
        <f t="shared" si="31"/>
        <v>1404.0076070224609</v>
      </c>
      <c r="W173" s="7">
        <f t="shared" si="32"/>
        <v>35832.941004975139</v>
      </c>
      <c r="X173" s="7"/>
      <c r="Y173" s="7"/>
      <c r="Z173" s="7"/>
      <c r="AA173" s="7"/>
      <c r="AB173" s="7"/>
      <c r="AC173" s="7"/>
      <c r="AD173" s="7"/>
      <c r="AE173" s="7"/>
      <c r="AF173" s="7"/>
      <c r="AG173" s="30" t="s">
        <v>351</v>
      </c>
      <c r="AH173" s="1" t="s">
        <v>352</v>
      </c>
      <c r="AK173" s="1" t="e">
        <f>VLOOKUP(AH173,#REF!,1,0)</f>
        <v>#REF!</v>
      </c>
    </row>
    <row r="174" spans="1:37" x14ac:dyDescent="0.25">
      <c r="A174" s="5">
        <v>7699</v>
      </c>
      <c r="B174" s="5" t="s">
        <v>1125</v>
      </c>
      <c r="C174" s="6" t="s">
        <v>1127</v>
      </c>
      <c r="D174" s="7">
        <f t="shared" si="26"/>
        <v>20365.341438311661</v>
      </c>
      <c r="E174" s="8">
        <f t="shared" si="27"/>
        <v>1.385390079053537E-4</v>
      </c>
      <c r="F174" s="9">
        <v>1.3263576009783478E-4</v>
      </c>
      <c r="G174" s="10">
        <f t="shared" si="33"/>
        <v>5.9032478075189178E-6</v>
      </c>
      <c r="H174" s="41">
        <f t="shared" si="34"/>
        <v>8.5699999999999998E-2</v>
      </c>
      <c r="I174" s="41">
        <f t="shared" si="35"/>
        <v>1E-3</v>
      </c>
      <c r="J174" s="41">
        <f t="shared" si="36"/>
        <v>8.6699999999999999E-2</v>
      </c>
      <c r="K174" s="7">
        <f t="shared" si="28"/>
        <v>264.54486352048553</v>
      </c>
      <c r="L174" s="29">
        <f t="shared" si="37"/>
        <v>1.7996154422257317E-6</v>
      </c>
      <c r="M174" s="38">
        <f t="shared" si="29"/>
        <v>6173.9283845994214</v>
      </c>
      <c r="N174" s="39">
        <f t="shared" si="38"/>
        <v>4.1999291584281726E-5</v>
      </c>
      <c r="O174" s="7">
        <v>232843.54</v>
      </c>
      <c r="P174" s="7">
        <v>53741.57</v>
      </c>
      <c r="Q174" s="7">
        <v>0</v>
      </c>
      <c r="R174" s="7"/>
      <c r="S174" s="7">
        <v>20187.38</v>
      </c>
      <c r="T174" s="7">
        <v>286.33999999999997</v>
      </c>
      <c r="U174" s="7">
        <f t="shared" si="30"/>
        <v>20365.341438311661</v>
      </c>
      <c r="V174" s="7">
        <f t="shared" si="31"/>
        <v>264.54486352048553</v>
      </c>
      <c r="W174" s="7">
        <f t="shared" si="32"/>
        <v>6173.9283845994214</v>
      </c>
      <c r="X174" s="7"/>
      <c r="Y174" s="7"/>
      <c r="Z174" s="7"/>
      <c r="AA174" s="7"/>
      <c r="AB174" s="7"/>
      <c r="AC174" s="7"/>
      <c r="AD174" s="7"/>
      <c r="AE174" s="7"/>
      <c r="AF174" s="7"/>
      <c r="AG174" s="30" t="s">
        <v>353</v>
      </c>
      <c r="AH174" s="1" t="s">
        <v>354</v>
      </c>
      <c r="AK174" s="1" t="e">
        <f>VLOOKUP(AH174,#REF!,1,0)</f>
        <v>#REF!</v>
      </c>
    </row>
    <row r="175" spans="1:37" x14ac:dyDescent="0.25">
      <c r="A175" s="5">
        <v>6634</v>
      </c>
      <c r="B175" s="5" t="s">
        <v>1125</v>
      </c>
      <c r="C175" s="6" t="s">
        <v>54</v>
      </c>
      <c r="D175" s="7">
        <f t="shared" si="26"/>
        <v>4910.1067027296513</v>
      </c>
      <c r="E175" s="8">
        <f t="shared" si="27"/>
        <v>3.3401910464703068E-5</v>
      </c>
      <c r="F175" s="9">
        <v>3.2444532047733124E-5</v>
      </c>
      <c r="G175" s="10">
        <f t="shared" si="33"/>
        <v>9.5737841696994419E-7</v>
      </c>
      <c r="H175" s="41">
        <f t="shared" si="34"/>
        <v>8.5699999999999998E-2</v>
      </c>
      <c r="I175" s="41">
        <f t="shared" si="35"/>
        <v>1E-3</v>
      </c>
      <c r="J175" s="41">
        <f t="shared" si="36"/>
        <v>8.6699999999999999E-2</v>
      </c>
      <c r="K175" s="7">
        <f t="shared" si="28"/>
        <v>51.922264894360858</v>
      </c>
      <c r="L175" s="29">
        <f t="shared" si="37"/>
        <v>3.5321082577734908E-7</v>
      </c>
      <c r="M175" s="38">
        <f t="shared" si="29"/>
        <v>1488.5410703876532</v>
      </c>
      <c r="N175" s="39">
        <f t="shared" si="38"/>
        <v>1.0126076390250543E-5</v>
      </c>
      <c r="O175" s="7">
        <v>56139.29</v>
      </c>
      <c r="P175" s="7">
        <v>0</v>
      </c>
      <c r="Q175" s="7">
        <v>0</v>
      </c>
      <c r="R175" s="7"/>
      <c r="S175" s="7">
        <v>4867.2</v>
      </c>
      <c r="T175" s="7">
        <v>56.2</v>
      </c>
      <c r="U175" s="7">
        <f t="shared" si="30"/>
        <v>4910.1067027296513</v>
      </c>
      <c r="V175" s="7">
        <f t="shared" si="31"/>
        <v>51.922264894360858</v>
      </c>
      <c r="W175" s="7">
        <f t="shared" si="32"/>
        <v>1488.5410703876532</v>
      </c>
      <c r="X175" s="7"/>
      <c r="Y175" s="7"/>
      <c r="Z175" s="7"/>
      <c r="AA175" s="7"/>
      <c r="AB175" s="7"/>
      <c r="AC175" s="7"/>
      <c r="AD175" s="7"/>
      <c r="AE175" s="7"/>
      <c r="AF175" s="7"/>
      <c r="AG175" s="30" t="s">
        <v>355</v>
      </c>
      <c r="AH175" s="1" t="s">
        <v>356</v>
      </c>
      <c r="AK175" s="1" t="e">
        <f>VLOOKUP(AH175,#REF!,1,0)</f>
        <v>#REF!</v>
      </c>
    </row>
    <row r="176" spans="1:37" x14ac:dyDescent="0.25">
      <c r="A176" s="5">
        <v>6350</v>
      </c>
      <c r="B176" s="5" t="s">
        <v>1125</v>
      </c>
      <c r="C176" s="6" t="s">
        <v>56</v>
      </c>
      <c r="D176" s="7">
        <f t="shared" si="26"/>
        <v>934.0118118676545</v>
      </c>
      <c r="E176" s="8">
        <f t="shared" si="27"/>
        <v>6.353788380125193E-6</v>
      </c>
      <c r="F176" s="9">
        <v>8.6393720123442506E-6</v>
      </c>
      <c r="G176" s="10">
        <f t="shared" si="33"/>
        <v>-2.2855836322190577E-6</v>
      </c>
      <c r="H176" s="41">
        <f t="shared" si="34"/>
        <v>8.5699999999999998E-2</v>
      </c>
      <c r="I176" s="41">
        <f t="shared" si="35"/>
        <v>1E-3</v>
      </c>
      <c r="J176" s="41">
        <f t="shared" si="36"/>
        <v>8.6699999999999999E-2</v>
      </c>
      <c r="K176" s="7">
        <f t="shared" si="28"/>
        <v>55.109663717947065</v>
      </c>
      <c r="L176" s="29">
        <f t="shared" si="37"/>
        <v>3.7489369675478418E-7</v>
      </c>
      <c r="M176" s="38">
        <f t="shared" si="29"/>
        <v>283.15371261061983</v>
      </c>
      <c r="N176" s="39">
        <f t="shared" si="38"/>
        <v>1.9262055855344893E-6</v>
      </c>
      <c r="O176" s="7">
        <v>10678.84</v>
      </c>
      <c r="P176" s="7">
        <v>48958.69</v>
      </c>
      <c r="Q176" s="7">
        <v>0</v>
      </c>
      <c r="R176" s="7"/>
      <c r="S176" s="7">
        <v>925.85</v>
      </c>
      <c r="T176" s="7">
        <v>59.65</v>
      </c>
      <c r="U176" s="7">
        <f t="shared" si="30"/>
        <v>934.0118118676545</v>
      </c>
      <c r="V176" s="7">
        <f t="shared" si="31"/>
        <v>55.109663717947065</v>
      </c>
      <c r="W176" s="7">
        <f t="shared" si="32"/>
        <v>283.15371261061983</v>
      </c>
      <c r="X176" s="7"/>
      <c r="Y176" s="7"/>
      <c r="Z176" s="7"/>
      <c r="AA176" s="7"/>
      <c r="AB176" s="7"/>
      <c r="AC176" s="7"/>
      <c r="AD176" s="7"/>
      <c r="AE176" s="7"/>
      <c r="AF176" s="7"/>
      <c r="AG176" s="30" t="s">
        <v>357</v>
      </c>
      <c r="AH176" s="1" t="s">
        <v>358</v>
      </c>
      <c r="AK176" s="1" t="e">
        <f>VLOOKUP(AH176,#REF!,1,0)</f>
        <v>#REF!</v>
      </c>
    </row>
    <row r="177" spans="1:37" x14ac:dyDescent="0.25">
      <c r="A177" s="5">
        <v>6421</v>
      </c>
      <c r="B177" s="5" t="s">
        <v>1125</v>
      </c>
      <c r="C177" s="6" t="s">
        <v>66</v>
      </c>
      <c r="D177" s="7">
        <f t="shared" si="26"/>
        <v>15929.670567523724</v>
      </c>
      <c r="E177" s="8">
        <f t="shared" si="27"/>
        <v>1.0836453507880914E-4</v>
      </c>
      <c r="F177" s="9">
        <v>7.0852128894268419E-5</v>
      </c>
      <c r="G177" s="10">
        <f t="shared" si="33"/>
        <v>3.7512406184540717E-5</v>
      </c>
      <c r="H177" s="41">
        <f t="shared" si="34"/>
        <v>8.5699999999999998E-2</v>
      </c>
      <c r="I177" s="41">
        <f t="shared" si="35"/>
        <v>1E-3</v>
      </c>
      <c r="J177" s="41">
        <f t="shared" si="36"/>
        <v>8.6699999999999999E-2</v>
      </c>
      <c r="K177" s="7">
        <f t="shared" si="28"/>
        <v>168.51638997742739</v>
      </c>
      <c r="L177" s="29">
        <f t="shared" si="37"/>
        <v>1.1463639612417876E-6</v>
      </c>
      <c r="M177" s="38">
        <f t="shared" si="29"/>
        <v>4829.2166164784931</v>
      </c>
      <c r="N177" s="39">
        <f t="shared" si="38"/>
        <v>3.2851640667726709E-5</v>
      </c>
      <c r="O177" s="7">
        <v>182125.61</v>
      </c>
      <c r="P177" s="7">
        <v>0</v>
      </c>
      <c r="Q177" s="7">
        <v>0</v>
      </c>
      <c r="R177" s="7"/>
      <c r="S177" s="7">
        <v>15790.47</v>
      </c>
      <c r="T177" s="7">
        <v>182.4</v>
      </c>
      <c r="U177" s="7">
        <f t="shared" si="30"/>
        <v>15929.670567523724</v>
      </c>
      <c r="V177" s="7">
        <f t="shared" si="31"/>
        <v>168.51638997742739</v>
      </c>
      <c r="W177" s="7">
        <f t="shared" si="32"/>
        <v>4829.2166164784931</v>
      </c>
      <c r="X177" s="7"/>
      <c r="Y177" s="7"/>
      <c r="Z177" s="7"/>
      <c r="AA177" s="7"/>
      <c r="AB177" s="7"/>
      <c r="AC177" s="7"/>
      <c r="AD177" s="7"/>
      <c r="AE177" s="7"/>
      <c r="AF177" s="7"/>
      <c r="AG177" s="30" t="s">
        <v>359</v>
      </c>
      <c r="AH177" s="1" t="s">
        <v>360</v>
      </c>
      <c r="AK177" s="1" t="e">
        <f>VLOOKUP(AH177,#REF!,1,0)</f>
        <v>#REF!</v>
      </c>
    </row>
    <row r="178" spans="1:37" x14ac:dyDescent="0.25">
      <c r="A178" s="5">
        <v>6422</v>
      </c>
      <c r="B178" s="5" t="s">
        <v>1125</v>
      </c>
      <c r="C178" s="6" t="s">
        <v>68</v>
      </c>
      <c r="D178" s="7">
        <f t="shared" si="26"/>
        <v>23333.024375679131</v>
      </c>
      <c r="E178" s="8">
        <f t="shared" si="27"/>
        <v>1.5872722086342821E-4</v>
      </c>
      <c r="F178" s="9">
        <v>1.4783082597698359E-4</v>
      </c>
      <c r="G178" s="10">
        <f t="shared" si="33"/>
        <v>1.0896394886444628E-5</v>
      </c>
      <c r="H178" s="41">
        <f t="shared" si="34"/>
        <v>8.5699999999999998E-2</v>
      </c>
      <c r="I178" s="41">
        <f t="shared" si="35"/>
        <v>1E-3</v>
      </c>
      <c r="J178" s="41">
        <f t="shared" si="36"/>
        <v>8.6699999999999999E-2</v>
      </c>
      <c r="K178" s="7">
        <f t="shared" si="28"/>
        <v>246.46445917915736</v>
      </c>
      <c r="L178" s="29">
        <f t="shared" si="37"/>
        <v>1.6766201422174981E-6</v>
      </c>
      <c r="M178" s="38">
        <f t="shared" si="29"/>
        <v>7073.6069870428955</v>
      </c>
      <c r="N178" s="39">
        <f t="shared" si="38"/>
        <v>4.8119521946917224E-5</v>
      </c>
      <c r="O178" s="7">
        <v>266772.51</v>
      </c>
      <c r="P178" s="7">
        <v>0</v>
      </c>
      <c r="Q178" s="7">
        <v>0</v>
      </c>
      <c r="R178" s="7"/>
      <c r="S178" s="7">
        <v>23129.13</v>
      </c>
      <c r="T178" s="7">
        <v>266.77</v>
      </c>
      <c r="U178" s="7">
        <f t="shared" si="30"/>
        <v>23333.024375679131</v>
      </c>
      <c r="V178" s="7">
        <f t="shared" si="31"/>
        <v>246.46445917915736</v>
      </c>
      <c r="W178" s="7">
        <f t="shared" si="32"/>
        <v>7073.6069870428955</v>
      </c>
      <c r="X178" s="7"/>
      <c r="Y178" s="7"/>
      <c r="Z178" s="7"/>
      <c r="AA178" s="7"/>
      <c r="AB178" s="7"/>
      <c r="AC178" s="7"/>
      <c r="AD178" s="7"/>
      <c r="AE178" s="7"/>
      <c r="AF178" s="7"/>
      <c r="AG178" s="30" t="s">
        <v>361</v>
      </c>
      <c r="AH178" s="1" t="s">
        <v>362</v>
      </c>
      <c r="AK178" s="1" t="e">
        <f>VLOOKUP(AH178,#REF!,1,0)</f>
        <v>#REF!</v>
      </c>
    </row>
    <row r="179" spans="1:37" x14ac:dyDescent="0.25">
      <c r="A179" s="5">
        <v>6727</v>
      </c>
      <c r="B179" s="5" t="s">
        <v>1125</v>
      </c>
      <c r="C179" s="6" t="s">
        <v>76</v>
      </c>
      <c r="D179" s="7">
        <f t="shared" si="26"/>
        <v>4077.6220807376358</v>
      </c>
      <c r="E179" s="8">
        <f t="shared" si="27"/>
        <v>2.7738779602076171E-5</v>
      </c>
      <c r="F179" s="9">
        <v>4.2709885865746963E-5</v>
      </c>
      <c r="G179" s="10">
        <f t="shared" si="33"/>
        <v>-1.4971106263670792E-5</v>
      </c>
      <c r="H179" s="41">
        <f t="shared" si="34"/>
        <v>8.5699999999999998E-2</v>
      </c>
      <c r="I179" s="41">
        <f t="shared" si="35"/>
        <v>1E-3</v>
      </c>
      <c r="J179" s="41">
        <f t="shared" si="36"/>
        <v>8.6699999999999999E-2</v>
      </c>
      <c r="K179" s="7">
        <f t="shared" si="28"/>
        <v>73.162351547765766</v>
      </c>
      <c r="L179" s="29">
        <f t="shared" si="37"/>
        <v>4.9770045005886599E-7</v>
      </c>
      <c r="M179" s="38">
        <f t="shared" si="29"/>
        <v>1236.1661984500718</v>
      </c>
      <c r="N179" s="39">
        <f t="shared" si="38"/>
        <v>8.4092495703132767E-6</v>
      </c>
      <c r="O179" s="7">
        <v>46620.49</v>
      </c>
      <c r="P179" s="7">
        <v>32540.02</v>
      </c>
      <c r="Q179" s="7">
        <v>0</v>
      </c>
      <c r="R179" s="7"/>
      <c r="S179" s="7">
        <v>4041.99</v>
      </c>
      <c r="T179" s="7">
        <v>79.19</v>
      </c>
      <c r="U179" s="7">
        <f t="shared" si="30"/>
        <v>4077.6220807376358</v>
      </c>
      <c r="V179" s="7">
        <f t="shared" si="31"/>
        <v>73.162351547765766</v>
      </c>
      <c r="W179" s="7">
        <f t="shared" si="32"/>
        <v>1236.1661984500718</v>
      </c>
      <c r="X179" s="7"/>
      <c r="Y179" s="7"/>
      <c r="Z179" s="7"/>
      <c r="AA179" s="7"/>
      <c r="AB179" s="7"/>
      <c r="AC179" s="7"/>
      <c r="AD179" s="7"/>
      <c r="AE179" s="7"/>
      <c r="AF179" s="7"/>
      <c r="AG179" s="30" t="s">
        <v>363</v>
      </c>
      <c r="AH179" s="1" t="s">
        <v>364</v>
      </c>
      <c r="AK179" s="1" t="e">
        <f>VLOOKUP(AH179,#REF!,1,0)</f>
        <v>#REF!</v>
      </c>
    </row>
    <row r="180" spans="1:37" x14ac:dyDescent="0.25">
      <c r="A180" s="5">
        <v>6662</v>
      </c>
      <c r="B180" s="5" t="s">
        <v>1125</v>
      </c>
      <c r="C180" s="6" t="s">
        <v>80</v>
      </c>
      <c r="D180" s="7">
        <f t="shared" si="26"/>
        <v>6259.1452029402908</v>
      </c>
      <c r="E180" s="8">
        <f t="shared" si="27"/>
        <v>4.2578994777844948E-5</v>
      </c>
      <c r="F180" s="9">
        <v>1.1957804843375E-4</v>
      </c>
      <c r="G180" s="10">
        <f t="shared" si="33"/>
        <v>-7.6999053655905049E-5</v>
      </c>
      <c r="H180" s="41">
        <f t="shared" si="34"/>
        <v>8.5699999999999998E-2</v>
      </c>
      <c r="I180" s="41">
        <f t="shared" si="35"/>
        <v>1E-3</v>
      </c>
      <c r="J180" s="41">
        <f t="shared" si="36"/>
        <v>8.6699999999999999E-2</v>
      </c>
      <c r="K180" s="7">
        <f t="shared" si="28"/>
        <v>65.993013903989251</v>
      </c>
      <c r="L180" s="29">
        <f t="shared" si="37"/>
        <v>4.4892970258498294E-7</v>
      </c>
      <c r="M180" s="38">
        <f t="shared" si="29"/>
        <v>1897.5136925063023</v>
      </c>
      <c r="N180" s="39">
        <f t="shared" si="38"/>
        <v>1.2908188416233147E-5</v>
      </c>
      <c r="O180" s="7">
        <v>71561.149999999994</v>
      </c>
      <c r="P180" s="7">
        <v>0</v>
      </c>
      <c r="Q180" s="7">
        <v>0</v>
      </c>
      <c r="R180" s="7"/>
      <c r="S180" s="7">
        <v>6204.45</v>
      </c>
      <c r="T180" s="7">
        <v>71.430000000000007</v>
      </c>
      <c r="U180" s="7">
        <f t="shared" si="30"/>
        <v>6259.1452029402908</v>
      </c>
      <c r="V180" s="7">
        <f t="shared" si="31"/>
        <v>65.993013903989251</v>
      </c>
      <c r="W180" s="7">
        <f t="shared" si="32"/>
        <v>1897.5136925063023</v>
      </c>
      <c r="X180" s="7"/>
      <c r="Y180" s="7"/>
      <c r="Z180" s="7"/>
      <c r="AA180" s="7"/>
      <c r="AB180" s="7"/>
      <c r="AC180" s="7"/>
      <c r="AD180" s="7"/>
      <c r="AE180" s="7"/>
      <c r="AF180" s="7"/>
      <c r="AG180" s="30" t="s">
        <v>365</v>
      </c>
      <c r="AH180" s="1" t="s">
        <v>366</v>
      </c>
      <c r="AK180" s="1" t="e">
        <f>VLOOKUP(AH180,#REF!,1,0)</f>
        <v>#REF!</v>
      </c>
    </row>
    <row r="181" spans="1:37" x14ac:dyDescent="0.25">
      <c r="A181" s="5">
        <v>6703</v>
      </c>
      <c r="B181" s="5" t="s">
        <v>1125</v>
      </c>
      <c r="C181" s="6" t="s">
        <v>82</v>
      </c>
      <c r="D181" s="7">
        <f t="shared" si="26"/>
        <v>4834.0117510969067</v>
      </c>
      <c r="E181" s="8">
        <f t="shared" si="27"/>
        <v>3.2884260459288759E-5</v>
      </c>
      <c r="F181" s="9">
        <v>3.0730716673751017E-5</v>
      </c>
      <c r="G181" s="10">
        <f t="shared" si="33"/>
        <v>2.153543785537742E-6</v>
      </c>
      <c r="H181" s="41">
        <f t="shared" si="34"/>
        <v>8.5699999999999998E-2</v>
      </c>
      <c r="I181" s="41">
        <f t="shared" si="35"/>
        <v>1E-3</v>
      </c>
      <c r="J181" s="41">
        <f t="shared" si="36"/>
        <v>8.6699999999999999E-2</v>
      </c>
      <c r="K181" s="7">
        <f t="shared" si="28"/>
        <v>86.826591721922298</v>
      </c>
      <c r="L181" s="29">
        <f t="shared" si="37"/>
        <v>5.9065397520560966E-7</v>
      </c>
      <c r="M181" s="38">
        <f t="shared" si="29"/>
        <v>1465.4722314372627</v>
      </c>
      <c r="N181" s="39">
        <f t="shared" si="38"/>
        <v>9.9691463396841812E-6</v>
      </c>
      <c r="O181" s="7">
        <v>55268.58</v>
      </c>
      <c r="P181" s="7">
        <v>38674.11</v>
      </c>
      <c r="Q181" s="7">
        <v>0</v>
      </c>
      <c r="R181" s="7"/>
      <c r="S181" s="7">
        <v>4791.7700000000004</v>
      </c>
      <c r="T181" s="7">
        <v>93.98</v>
      </c>
      <c r="U181" s="7">
        <f t="shared" si="30"/>
        <v>4834.0117510969067</v>
      </c>
      <c r="V181" s="7">
        <f t="shared" si="31"/>
        <v>86.826591721922298</v>
      </c>
      <c r="W181" s="7">
        <f t="shared" si="32"/>
        <v>1465.4722314372627</v>
      </c>
      <c r="X181" s="7"/>
      <c r="Y181" s="7"/>
      <c r="Z181" s="7"/>
      <c r="AA181" s="7"/>
      <c r="AB181" s="7"/>
      <c r="AC181" s="7"/>
      <c r="AD181" s="7"/>
      <c r="AE181" s="7"/>
      <c r="AF181" s="7"/>
      <c r="AG181" s="30" t="s">
        <v>367</v>
      </c>
      <c r="AH181" s="1" t="s">
        <v>368</v>
      </c>
      <c r="AK181" s="1" t="e">
        <f>VLOOKUP(AH181,#REF!,1,0)</f>
        <v>#REF!</v>
      </c>
    </row>
    <row r="182" spans="1:37" x14ac:dyDescent="0.25">
      <c r="A182" s="5">
        <v>6719</v>
      </c>
      <c r="B182" s="5" t="s">
        <v>1125</v>
      </c>
      <c r="C182" s="6" t="s">
        <v>84</v>
      </c>
      <c r="D182" s="7">
        <f t="shared" si="26"/>
        <v>4476.5884266440144</v>
      </c>
      <c r="E182" s="8">
        <f t="shared" si="27"/>
        <v>3.0452822080417065E-5</v>
      </c>
      <c r="F182" s="9">
        <v>2.1988235689909453E-5</v>
      </c>
      <c r="G182" s="10">
        <f t="shared" si="33"/>
        <v>8.4645863905076118E-6</v>
      </c>
      <c r="H182" s="41">
        <f t="shared" si="34"/>
        <v>8.5699999999999998E-2</v>
      </c>
      <c r="I182" s="41">
        <f t="shared" si="35"/>
        <v>1E-3</v>
      </c>
      <c r="J182" s="41">
        <f t="shared" si="36"/>
        <v>8.6699999999999999E-2</v>
      </c>
      <c r="K182" s="7">
        <f t="shared" si="28"/>
        <v>47.275129797943855</v>
      </c>
      <c r="L182" s="29">
        <f t="shared" si="37"/>
        <v>3.2159782838126242E-7</v>
      </c>
      <c r="M182" s="38">
        <f t="shared" si="29"/>
        <v>1357.1162770408243</v>
      </c>
      <c r="N182" s="39">
        <f t="shared" si="38"/>
        <v>9.2320348864737595E-6</v>
      </c>
      <c r="O182" s="7">
        <v>51182.14</v>
      </c>
      <c r="P182" s="7">
        <v>0</v>
      </c>
      <c r="Q182" s="7">
        <v>0</v>
      </c>
      <c r="R182" s="7"/>
      <c r="S182" s="7">
        <v>4437.47</v>
      </c>
      <c r="T182" s="7">
        <v>51.17</v>
      </c>
      <c r="U182" s="7">
        <f t="shared" si="30"/>
        <v>4476.5884266440144</v>
      </c>
      <c r="V182" s="7">
        <f t="shared" si="31"/>
        <v>47.275129797943855</v>
      </c>
      <c r="W182" s="7">
        <f t="shared" si="32"/>
        <v>1357.1162770408243</v>
      </c>
      <c r="X182" s="7"/>
      <c r="Y182" s="7"/>
      <c r="Z182" s="7"/>
      <c r="AA182" s="7"/>
      <c r="AB182" s="7"/>
      <c r="AC182" s="7"/>
      <c r="AD182" s="7"/>
      <c r="AE182" s="7"/>
      <c r="AF182" s="7"/>
      <c r="AG182" s="30" t="s">
        <v>369</v>
      </c>
      <c r="AH182" s="1" t="s">
        <v>370</v>
      </c>
      <c r="AK182" s="1" t="e">
        <f>VLOOKUP(AH182,#REF!,1,0)</f>
        <v>#REF!</v>
      </c>
    </row>
    <row r="183" spans="1:37" x14ac:dyDescent="0.25">
      <c r="A183" s="5">
        <v>6650</v>
      </c>
      <c r="B183" s="5" t="s">
        <v>1125</v>
      </c>
      <c r="C183" s="6" t="s">
        <v>88</v>
      </c>
      <c r="D183" s="7">
        <f t="shared" si="26"/>
        <v>1428.2204272112253</v>
      </c>
      <c r="E183" s="8">
        <f t="shared" si="27"/>
        <v>9.7157340403720252E-6</v>
      </c>
      <c r="F183" s="9">
        <v>9.4689819880884173E-6</v>
      </c>
      <c r="G183" s="10">
        <f t="shared" si="33"/>
        <v>2.4675205228360785E-7</v>
      </c>
      <c r="H183" s="41">
        <f t="shared" si="34"/>
        <v>8.5699999999999998E-2</v>
      </c>
      <c r="I183" s="41">
        <f t="shared" si="35"/>
        <v>1E-3</v>
      </c>
      <c r="J183" s="41">
        <f t="shared" si="36"/>
        <v>8.6699999999999999E-2</v>
      </c>
      <c r="K183" s="7">
        <f t="shared" si="28"/>
        <v>15.059304586798611</v>
      </c>
      <c r="L183" s="29">
        <f t="shared" si="37"/>
        <v>1.0244370925570799E-7</v>
      </c>
      <c r="M183" s="38">
        <f t="shared" si="29"/>
        <v>432.97730419761177</v>
      </c>
      <c r="N183" s="39">
        <f t="shared" si="38"/>
        <v>2.9454083228002345E-6</v>
      </c>
      <c r="O183" s="7">
        <v>16329.31</v>
      </c>
      <c r="P183" s="7">
        <v>0</v>
      </c>
      <c r="Q183" s="7">
        <v>0</v>
      </c>
      <c r="R183" s="7"/>
      <c r="S183" s="7">
        <v>1415.74</v>
      </c>
      <c r="T183" s="7">
        <v>16.3</v>
      </c>
      <c r="U183" s="7">
        <f t="shared" si="30"/>
        <v>1428.2204272112253</v>
      </c>
      <c r="V183" s="7">
        <f t="shared" si="31"/>
        <v>15.059304586798611</v>
      </c>
      <c r="W183" s="7">
        <f t="shared" si="32"/>
        <v>432.97730419761177</v>
      </c>
      <c r="X183" s="7"/>
      <c r="Y183" s="7"/>
      <c r="Z183" s="7"/>
      <c r="AA183" s="7"/>
      <c r="AB183" s="7"/>
      <c r="AC183" s="7"/>
      <c r="AD183" s="7"/>
      <c r="AE183" s="7"/>
      <c r="AF183" s="7"/>
      <c r="AG183" s="30" t="s">
        <v>371</v>
      </c>
      <c r="AH183" s="1" t="s">
        <v>372</v>
      </c>
      <c r="AK183" s="1" t="e">
        <f>VLOOKUP(AH183,#REF!,1,0)</f>
        <v>#REF!</v>
      </c>
    </row>
    <row r="184" spans="1:37" x14ac:dyDescent="0.25">
      <c r="A184" s="5">
        <v>6433</v>
      </c>
      <c r="B184" s="5" t="s">
        <v>1125</v>
      </c>
      <c r="C184" s="6" t="s">
        <v>206</v>
      </c>
      <c r="D184" s="7">
        <f t="shared" si="26"/>
        <v>3271.4574546106392</v>
      </c>
      <c r="E184" s="8">
        <f t="shared" si="27"/>
        <v>2.2254695387218861E-5</v>
      </c>
      <c r="F184" s="9">
        <v>2.3164936771352401E-5</v>
      </c>
      <c r="G184" s="10">
        <f t="shared" si="33"/>
        <v>-9.1024138413354022E-7</v>
      </c>
      <c r="H184" s="41">
        <f t="shared" si="34"/>
        <v>8.5699999999999998E-2</v>
      </c>
      <c r="I184" s="41">
        <f t="shared" si="35"/>
        <v>1E-3</v>
      </c>
      <c r="J184" s="41">
        <f t="shared" si="36"/>
        <v>8.6699999999999999E-2</v>
      </c>
      <c r="K184" s="7">
        <f t="shared" si="28"/>
        <v>34.553251015108465</v>
      </c>
      <c r="L184" s="29">
        <f t="shared" si="37"/>
        <v>2.3505489117567353E-7</v>
      </c>
      <c r="M184" s="38">
        <f t="shared" si="29"/>
        <v>991.77045959237512</v>
      </c>
      <c r="N184" s="39">
        <f t="shared" si="38"/>
        <v>6.7467022813222743E-6</v>
      </c>
      <c r="O184" s="7">
        <v>37402.5</v>
      </c>
      <c r="P184" s="7">
        <v>0</v>
      </c>
      <c r="Q184" s="7">
        <v>0</v>
      </c>
      <c r="R184" s="7"/>
      <c r="S184" s="7">
        <v>3242.87</v>
      </c>
      <c r="T184" s="7">
        <v>37.4</v>
      </c>
      <c r="U184" s="7">
        <f t="shared" si="30"/>
        <v>3271.4574546106392</v>
      </c>
      <c r="V184" s="7">
        <f t="shared" si="31"/>
        <v>34.553251015108465</v>
      </c>
      <c r="W184" s="7">
        <f t="shared" si="32"/>
        <v>991.77045959237512</v>
      </c>
      <c r="X184" s="7"/>
      <c r="Y184" s="7"/>
      <c r="Z184" s="7"/>
      <c r="AA184" s="7"/>
      <c r="AB184" s="7"/>
      <c r="AC184" s="7"/>
      <c r="AD184" s="7"/>
      <c r="AE184" s="7"/>
      <c r="AF184" s="7"/>
      <c r="AG184" s="30" t="s">
        <v>373</v>
      </c>
      <c r="AH184" s="1" t="s">
        <v>374</v>
      </c>
      <c r="AK184" s="1" t="e">
        <f>VLOOKUP(AH184,#REF!,1,0)</f>
        <v>#REF!</v>
      </c>
    </row>
    <row r="185" spans="1:37" x14ac:dyDescent="0.25">
      <c r="A185" s="5">
        <v>6707</v>
      </c>
      <c r="B185" s="5" t="s">
        <v>1125</v>
      </c>
      <c r="C185" s="6" t="s">
        <v>1128</v>
      </c>
      <c r="D185" s="7">
        <f t="shared" si="26"/>
        <v>3537.1088348764588</v>
      </c>
      <c r="E185" s="8">
        <f t="shared" si="27"/>
        <v>2.4061838114591938E-5</v>
      </c>
      <c r="F185" s="9">
        <v>2.4948835129390645E-5</v>
      </c>
      <c r="G185" s="10">
        <f t="shared" si="33"/>
        <v>-8.8699701479870772E-7</v>
      </c>
      <c r="H185" s="41">
        <f t="shared" si="34"/>
        <v>8.5699999999999998E-2</v>
      </c>
      <c r="I185" s="41">
        <f t="shared" si="35"/>
        <v>1E-3</v>
      </c>
      <c r="J185" s="41">
        <f t="shared" si="36"/>
        <v>8.6699999999999999E-2</v>
      </c>
      <c r="K185" s="7">
        <f t="shared" si="28"/>
        <v>37.398812863411514</v>
      </c>
      <c r="L185" s="29">
        <f t="shared" si="37"/>
        <v>2.5441235280190549E-7</v>
      </c>
      <c r="M185" s="38">
        <f t="shared" si="29"/>
        <v>1072.3049599344981</v>
      </c>
      <c r="N185" s="39">
        <f t="shared" si="38"/>
        <v>7.2945531392785273E-6</v>
      </c>
      <c r="O185" s="7">
        <v>40440.6</v>
      </c>
      <c r="P185" s="7">
        <v>0</v>
      </c>
      <c r="Q185" s="7">
        <v>0</v>
      </c>
      <c r="R185" s="7"/>
      <c r="S185" s="7">
        <v>3506.2</v>
      </c>
      <c r="T185" s="7">
        <v>40.479999999999997</v>
      </c>
      <c r="U185" s="7">
        <f t="shared" si="30"/>
        <v>3537.1088348764588</v>
      </c>
      <c r="V185" s="7">
        <f t="shared" si="31"/>
        <v>37.398812863411514</v>
      </c>
      <c r="W185" s="7">
        <f t="shared" si="32"/>
        <v>1072.3049599344981</v>
      </c>
      <c r="X185" s="7"/>
      <c r="Y185" s="7"/>
      <c r="Z185" s="7"/>
      <c r="AA185" s="7"/>
      <c r="AB185" s="7"/>
      <c r="AC185" s="7"/>
      <c r="AD185" s="7"/>
      <c r="AE185" s="7"/>
      <c r="AF185" s="7"/>
      <c r="AG185" s="30" t="s">
        <v>375</v>
      </c>
      <c r="AH185" s="1" t="s">
        <v>376</v>
      </c>
      <c r="AK185" s="1" t="e">
        <f>VLOOKUP(AH185,#REF!,1,0)</f>
        <v>#REF!</v>
      </c>
    </row>
    <row r="186" spans="1:37" x14ac:dyDescent="0.25">
      <c r="A186" s="5">
        <v>6394</v>
      </c>
      <c r="B186" s="5" t="s">
        <v>1125</v>
      </c>
      <c r="C186" s="6" t="s">
        <v>212</v>
      </c>
      <c r="D186" s="7">
        <f t="shared" si="26"/>
        <v>2848.521652906913</v>
      </c>
      <c r="E186" s="8">
        <f t="shared" si="27"/>
        <v>1.9377596245366852E-5</v>
      </c>
      <c r="F186" s="9">
        <v>2.5171247828539513E-5</v>
      </c>
      <c r="G186" s="10">
        <f t="shared" si="33"/>
        <v>-5.7936515831726612E-6</v>
      </c>
      <c r="H186" s="41">
        <f t="shared" si="34"/>
        <v>8.5699999999999998E-2</v>
      </c>
      <c r="I186" s="41">
        <f t="shared" si="35"/>
        <v>1E-3</v>
      </c>
      <c r="J186" s="41">
        <f t="shared" si="36"/>
        <v>8.6699999999999999E-2</v>
      </c>
      <c r="K186" s="7">
        <f t="shared" si="28"/>
        <v>153.61414562251565</v>
      </c>
      <c r="L186" s="29">
        <f t="shared" si="37"/>
        <v>1.0449886833096054E-6</v>
      </c>
      <c r="M186" s="38">
        <f t="shared" si="29"/>
        <v>863.55383435623958</v>
      </c>
      <c r="N186" s="39">
        <f t="shared" si="38"/>
        <v>5.8744849354460758E-6</v>
      </c>
      <c r="O186" s="7">
        <v>32567.87</v>
      </c>
      <c r="P186" s="7">
        <v>133604.88</v>
      </c>
      <c r="Q186" s="7">
        <v>0</v>
      </c>
      <c r="R186" s="7"/>
      <c r="S186" s="7">
        <v>2823.63</v>
      </c>
      <c r="T186" s="7">
        <v>166.27</v>
      </c>
      <c r="U186" s="7">
        <f t="shared" si="30"/>
        <v>2848.521652906913</v>
      </c>
      <c r="V186" s="7">
        <f t="shared" si="31"/>
        <v>153.61414562251565</v>
      </c>
      <c r="W186" s="7">
        <f t="shared" si="32"/>
        <v>863.55383435623958</v>
      </c>
      <c r="X186" s="7"/>
      <c r="Y186" s="7"/>
      <c r="Z186" s="7"/>
      <c r="AA186" s="7"/>
      <c r="AB186" s="7"/>
      <c r="AC186" s="7"/>
      <c r="AD186" s="7"/>
      <c r="AE186" s="7"/>
      <c r="AF186" s="7"/>
      <c r="AG186" s="30" t="s">
        <v>377</v>
      </c>
      <c r="AH186" s="1" t="s">
        <v>378</v>
      </c>
      <c r="AK186" s="1" t="e">
        <f>VLOOKUP(AH186,#REF!,1,0)</f>
        <v>#REF!</v>
      </c>
    </row>
    <row r="187" spans="1:37" x14ac:dyDescent="0.25">
      <c r="A187" s="5">
        <v>6677</v>
      </c>
      <c r="B187" s="5" t="s">
        <v>1125</v>
      </c>
      <c r="C187" s="6" t="s">
        <v>216</v>
      </c>
      <c r="D187" s="7">
        <f t="shared" si="26"/>
        <v>116381.49340628182</v>
      </c>
      <c r="E187" s="8">
        <f t="shared" si="27"/>
        <v>7.9170666909213455E-4</v>
      </c>
      <c r="F187" s="9">
        <v>7.6250611962582469E-4</v>
      </c>
      <c r="G187" s="10">
        <f t="shared" si="33"/>
        <v>2.9200549466309859E-5</v>
      </c>
      <c r="H187" s="41">
        <f t="shared" si="34"/>
        <v>8.5699999999999998E-2</v>
      </c>
      <c r="I187" s="41">
        <f t="shared" si="35"/>
        <v>1E-3</v>
      </c>
      <c r="J187" s="41">
        <f t="shared" si="36"/>
        <v>8.6699999999999999E-2</v>
      </c>
      <c r="K187" s="7">
        <f t="shared" si="28"/>
        <v>1519.0218909494893</v>
      </c>
      <c r="L187" s="29">
        <f t="shared" si="37"/>
        <v>1.0333427818831745E-5</v>
      </c>
      <c r="M187" s="38">
        <f t="shared" si="29"/>
        <v>35282.05052488832</v>
      </c>
      <c r="N187" s="39">
        <f t="shared" si="38"/>
        <v>2.4001268485434311E-4</v>
      </c>
      <c r="O187" s="7">
        <v>1330616.26</v>
      </c>
      <c r="P187" s="7">
        <v>313416.53999999998</v>
      </c>
      <c r="Q187" s="7">
        <v>0</v>
      </c>
      <c r="R187" s="7"/>
      <c r="S187" s="7">
        <v>115364.5</v>
      </c>
      <c r="T187" s="7">
        <v>1644.17</v>
      </c>
      <c r="U187" s="7">
        <f t="shared" si="30"/>
        <v>116381.49340628182</v>
      </c>
      <c r="V187" s="7">
        <f t="shared" si="31"/>
        <v>1519.0218909494893</v>
      </c>
      <c r="W187" s="7">
        <f t="shared" si="32"/>
        <v>35282.05052488832</v>
      </c>
      <c r="X187" s="7"/>
      <c r="Y187" s="7"/>
      <c r="Z187" s="7"/>
      <c r="AA187" s="7"/>
      <c r="AB187" s="7"/>
      <c r="AC187" s="7"/>
      <c r="AD187" s="7"/>
      <c r="AE187" s="7"/>
      <c r="AF187" s="7"/>
      <c r="AG187" s="30" t="s">
        <v>379</v>
      </c>
      <c r="AH187" s="1" t="s">
        <v>380</v>
      </c>
      <c r="AK187" s="1" t="e">
        <f>VLOOKUP(AH187,#REF!,1,0)</f>
        <v>#REF!</v>
      </c>
    </row>
    <row r="188" spans="1:37" x14ac:dyDescent="0.25">
      <c r="A188" s="5">
        <v>6686</v>
      </c>
      <c r="B188" s="5" t="s">
        <v>1125</v>
      </c>
      <c r="C188" s="6" t="s">
        <v>220</v>
      </c>
      <c r="D188" s="7">
        <f t="shared" si="26"/>
        <v>42704.833888821639</v>
      </c>
      <c r="E188" s="8">
        <f t="shared" si="27"/>
        <v>2.9050754379155417E-4</v>
      </c>
      <c r="F188" s="9">
        <v>2.9344961798999971E-4</v>
      </c>
      <c r="G188" s="10">
        <f t="shared" si="33"/>
        <v>-2.9420741984455376E-6</v>
      </c>
      <c r="H188" s="41">
        <f t="shared" si="34"/>
        <v>8.5699999999999998E-2</v>
      </c>
      <c r="I188" s="41">
        <f t="shared" si="35"/>
        <v>1E-3</v>
      </c>
      <c r="J188" s="41">
        <f t="shared" si="36"/>
        <v>8.6699999999999999E-2</v>
      </c>
      <c r="K188" s="7">
        <f t="shared" si="28"/>
        <v>451.32643458263738</v>
      </c>
      <c r="L188" s="29">
        <f t="shared" si="37"/>
        <v>3.0702316815034301E-6</v>
      </c>
      <c r="M188" s="38">
        <f t="shared" si="29"/>
        <v>12946.337624853346</v>
      </c>
      <c r="N188" s="39">
        <f t="shared" si="38"/>
        <v>8.8069860060427621E-5</v>
      </c>
      <c r="O188" s="7">
        <v>488256.28</v>
      </c>
      <c r="P188" s="7">
        <v>0</v>
      </c>
      <c r="Q188" s="7">
        <v>0</v>
      </c>
      <c r="R188" s="7"/>
      <c r="S188" s="7">
        <v>42331.66</v>
      </c>
      <c r="T188" s="7">
        <v>488.51</v>
      </c>
      <c r="U188" s="7">
        <f t="shared" si="30"/>
        <v>42704.833888821639</v>
      </c>
      <c r="V188" s="7">
        <f t="shared" si="31"/>
        <v>451.32643458263738</v>
      </c>
      <c r="W188" s="7">
        <f t="shared" si="32"/>
        <v>12946.337624853346</v>
      </c>
      <c r="X188" s="7"/>
      <c r="Y188" s="7"/>
      <c r="Z188" s="7"/>
      <c r="AA188" s="7"/>
      <c r="AB188" s="7"/>
      <c r="AC188" s="7"/>
      <c r="AD188" s="7"/>
      <c r="AE188" s="7"/>
      <c r="AF188" s="7"/>
      <c r="AG188" s="30" t="s">
        <v>381</v>
      </c>
      <c r="AH188" s="1" t="s">
        <v>382</v>
      </c>
      <c r="AK188" s="1" t="e">
        <f>VLOOKUP(AH188,#REF!,1,0)</f>
        <v>#REF!</v>
      </c>
    </row>
    <row r="189" spans="1:37" x14ac:dyDescent="0.25">
      <c r="A189" s="5">
        <v>8514</v>
      </c>
      <c r="B189" s="5" t="s">
        <v>1125</v>
      </c>
      <c r="C189" s="6" t="s">
        <v>1129</v>
      </c>
      <c r="D189" s="7">
        <f t="shared" si="26"/>
        <v>1632.8687354204087</v>
      </c>
      <c r="E189" s="8">
        <f t="shared" si="27"/>
        <v>1.1107892068985943E-5</v>
      </c>
      <c r="F189" s="9">
        <v>1.0834008989351217E-5</v>
      </c>
      <c r="G189" s="10">
        <f t="shared" si="33"/>
        <v>2.7388307963472685E-7</v>
      </c>
      <c r="H189" s="41">
        <f t="shared" si="34"/>
        <v>8.5699999999999998E-2</v>
      </c>
      <c r="I189" s="41">
        <f t="shared" si="35"/>
        <v>1E-3</v>
      </c>
      <c r="J189" s="41">
        <f t="shared" si="36"/>
        <v>8.6699999999999999E-2</v>
      </c>
      <c r="K189" s="7">
        <f t="shared" si="28"/>
        <v>17.239670158874972</v>
      </c>
      <c r="L189" s="29">
        <f t="shared" si="37"/>
        <v>1.1727604998230128E-7</v>
      </c>
      <c r="M189" s="38">
        <f t="shared" si="29"/>
        <v>495.01819866236343</v>
      </c>
      <c r="N189" s="39">
        <f t="shared" si="38"/>
        <v>3.3674530007518753E-6</v>
      </c>
      <c r="O189" s="7">
        <v>18669.080000000002</v>
      </c>
      <c r="P189" s="7">
        <v>0</v>
      </c>
      <c r="Q189" s="7">
        <v>0</v>
      </c>
      <c r="R189" s="7"/>
      <c r="S189" s="7">
        <v>1618.6</v>
      </c>
      <c r="T189" s="7">
        <v>18.66</v>
      </c>
      <c r="U189" s="7">
        <f t="shared" si="30"/>
        <v>1632.8687354204087</v>
      </c>
      <c r="V189" s="7">
        <f t="shared" si="31"/>
        <v>17.239670158874972</v>
      </c>
      <c r="W189" s="7">
        <f t="shared" si="32"/>
        <v>495.01819866236343</v>
      </c>
      <c r="X189" s="7"/>
      <c r="Y189" s="7"/>
      <c r="Z189" s="7"/>
      <c r="AA189" s="7"/>
      <c r="AB189" s="7"/>
      <c r="AC189" s="7"/>
      <c r="AD189" s="7"/>
      <c r="AE189" s="7"/>
      <c r="AF189" s="7"/>
      <c r="AG189" s="30" t="s">
        <v>383</v>
      </c>
      <c r="AH189" s="1" t="s">
        <v>384</v>
      </c>
      <c r="AK189" s="1" t="e">
        <f>VLOOKUP(AH189,#REF!,1,0)</f>
        <v>#REF!</v>
      </c>
    </row>
    <row r="190" spans="1:37" x14ac:dyDescent="0.25">
      <c r="A190" s="5">
        <v>6389</v>
      </c>
      <c r="B190" s="5" t="s">
        <v>1125</v>
      </c>
      <c r="C190" s="6" t="s">
        <v>250</v>
      </c>
      <c r="D190" s="7">
        <f t="shared" si="26"/>
        <v>76710.81330678417</v>
      </c>
      <c r="E190" s="8">
        <f t="shared" si="27"/>
        <v>5.218395185431139E-4</v>
      </c>
      <c r="F190" s="9">
        <v>4.6006572463077146E-4</v>
      </c>
      <c r="G190" s="10">
        <f t="shared" si="33"/>
        <v>6.1773793912342436E-5</v>
      </c>
      <c r="H190" s="41">
        <f t="shared" si="34"/>
        <v>8.5699999999999998E-2</v>
      </c>
      <c r="I190" s="41">
        <f t="shared" si="35"/>
        <v>1E-3</v>
      </c>
      <c r="J190" s="41">
        <f t="shared" si="36"/>
        <v>8.6699999999999999E-2</v>
      </c>
      <c r="K190" s="7">
        <f t="shared" si="28"/>
        <v>810.19058676976533</v>
      </c>
      <c r="L190" s="29">
        <f t="shared" si="37"/>
        <v>5.5114715579570902E-6</v>
      </c>
      <c r="M190" s="38">
        <f t="shared" si="29"/>
        <v>23255.542712851518</v>
      </c>
      <c r="N190" s="39">
        <f t="shared" si="38"/>
        <v>1.5820013749821631E-4</v>
      </c>
      <c r="O190" s="7">
        <v>877055.92</v>
      </c>
      <c r="P190" s="7">
        <v>0</v>
      </c>
      <c r="Q190" s="7">
        <v>0</v>
      </c>
      <c r="R190" s="7"/>
      <c r="S190" s="7">
        <v>76040.479999999996</v>
      </c>
      <c r="T190" s="7">
        <v>876.94</v>
      </c>
      <c r="U190" s="7">
        <f t="shared" si="30"/>
        <v>76710.81330678417</v>
      </c>
      <c r="V190" s="7">
        <f t="shared" si="31"/>
        <v>810.19058676976533</v>
      </c>
      <c r="W190" s="7">
        <f t="shared" si="32"/>
        <v>23255.542712851518</v>
      </c>
      <c r="X190" s="7"/>
      <c r="Y190" s="7"/>
      <c r="Z190" s="7"/>
      <c r="AA190" s="7"/>
      <c r="AB190" s="7"/>
      <c r="AC190" s="7"/>
      <c r="AD190" s="7"/>
      <c r="AE190" s="7"/>
      <c r="AF190" s="7"/>
      <c r="AG190" s="30" t="s">
        <v>385</v>
      </c>
      <c r="AH190" s="1" t="s">
        <v>386</v>
      </c>
      <c r="AK190" s="1" t="e">
        <f>VLOOKUP(AH190,#REF!,1,0)</f>
        <v>#REF!</v>
      </c>
    </row>
    <row r="191" spans="1:37" x14ac:dyDescent="0.25">
      <c r="A191" s="5">
        <v>8715</v>
      </c>
      <c r="B191" s="5" t="s">
        <v>1125</v>
      </c>
      <c r="C191" s="6" t="s">
        <v>1130</v>
      </c>
      <c r="D191" s="7">
        <f t="shared" si="26"/>
        <v>7078.5757526251637</v>
      </c>
      <c r="E191" s="8">
        <f t="shared" si="27"/>
        <v>4.8153322895276812E-5</v>
      </c>
      <c r="F191" s="9">
        <v>4.5119014962473649E-5</v>
      </c>
      <c r="G191" s="10">
        <f t="shared" si="33"/>
        <v>3.0343079328031629E-6</v>
      </c>
      <c r="H191" s="41">
        <f t="shared" si="34"/>
        <v>8.5699999999999998E-2</v>
      </c>
      <c r="I191" s="41">
        <f t="shared" si="35"/>
        <v>1E-3</v>
      </c>
      <c r="J191" s="41">
        <f t="shared" si="36"/>
        <v>8.6699999999999999E-2</v>
      </c>
      <c r="K191" s="7">
        <f t="shared" si="28"/>
        <v>74.760670378143786</v>
      </c>
      <c r="L191" s="29">
        <f t="shared" si="37"/>
        <v>5.085733099982756E-7</v>
      </c>
      <c r="M191" s="38">
        <f t="shared" si="29"/>
        <v>2145.9311101681569</v>
      </c>
      <c r="N191" s="39">
        <f t="shared" si="38"/>
        <v>1.459809392032355E-5</v>
      </c>
      <c r="O191" s="7">
        <v>80931.429999999993</v>
      </c>
      <c r="P191" s="7">
        <v>0</v>
      </c>
      <c r="Q191" s="7">
        <v>0</v>
      </c>
      <c r="R191" s="7"/>
      <c r="S191" s="7">
        <v>7016.72</v>
      </c>
      <c r="T191" s="7">
        <v>80.92</v>
      </c>
      <c r="U191" s="7">
        <f t="shared" si="30"/>
        <v>7078.5757526251637</v>
      </c>
      <c r="V191" s="7">
        <f t="shared" si="31"/>
        <v>74.760670378143786</v>
      </c>
      <c r="W191" s="7">
        <f t="shared" si="32"/>
        <v>2145.9311101681569</v>
      </c>
      <c r="X191" s="7"/>
      <c r="Y191" s="7"/>
      <c r="Z191" s="7"/>
      <c r="AA191" s="7"/>
      <c r="AB191" s="7"/>
      <c r="AC191" s="7"/>
      <c r="AD191" s="7"/>
      <c r="AE191" s="7"/>
      <c r="AF191" s="7"/>
      <c r="AG191" s="30" t="s">
        <v>387</v>
      </c>
      <c r="AH191" s="1" t="s">
        <v>388</v>
      </c>
      <c r="AK191" s="1" t="e">
        <f>VLOOKUP(AH191,#REF!,1,0)</f>
        <v>#REF!</v>
      </c>
    </row>
    <row r="192" spans="1:37" x14ac:dyDescent="0.25">
      <c r="A192" s="5">
        <v>6705</v>
      </c>
      <c r="B192" s="5" t="s">
        <v>1125</v>
      </c>
      <c r="C192" s="6" t="s">
        <v>252</v>
      </c>
      <c r="D192" s="7">
        <f t="shared" si="26"/>
        <v>1823.8677701894353</v>
      </c>
      <c r="E192" s="8">
        <f t="shared" si="27"/>
        <v>1.2407198386433806E-5</v>
      </c>
      <c r="F192" s="9">
        <v>1.2518546507229149E-5</v>
      </c>
      <c r="G192" s="10">
        <f t="shared" si="33"/>
        <v>-1.1134812079534293E-7</v>
      </c>
      <c r="H192" s="41">
        <f t="shared" si="34"/>
        <v>8.5699999999999998E-2</v>
      </c>
      <c r="I192" s="41">
        <f t="shared" si="35"/>
        <v>1E-3</v>
      </c>
      <c r="J192" s="41">
        <f t="shared" si="36"/>
        <v>8.6699999999999999E-2</v>
      </c>
      <c r="K192" s="7">
        <f t="shared" si="28"/>
        <v>19.253736661894663</v>
      </c>
      <c r="L192" s="29">
        <f t="shared" si="37"/>
        <v>1.3097711048398494E-7</v>
      </c>
      <c r="M192" s="38">
        <f t="shared" si="29"/>
        <v>552.92119850960512</v>
      </c>
      <c r="N192" s="39">
        <f t="shared" si="38"/>
        <v>3.7613488840042866E-6</v>
      </c>
      <c r="O192" s="7">
        <v>20852.560000000001</v>
      </c>
      <c r="P192" s="7">
        <v>0</v>
      </c>
      <c r="Q192" s="7">
        <v>0</v>
      </c>
      <c r="R192" s="7"/>
      <c r="S192" s="7">
        <v>1807.93</v>
      </c>
      <c r="T192" s="7">
        <v>20.84</v>
      </c>
      <c r="U192" s="7">
        <f t="shared" si="30"/>
        <v>1823.8677701894353</v>
      </c>
      <c r="V192" s="7">
        <f t="shared" si="31"/>
        <v>19.253736661894663</v>
      </c>
      <c r="W192" s="7">
        <f t="shared" si="32"/>
        <v>552.92119850960512</v>
      </c>
      <c r="X192" s="7"/>
      <c r="Y192" s="7"/>
      <c r="Z192" s="7"/>
      <c r="AA192" s="7"/>
      <c r="AB192" s="7"/>
      <c r="AC192" s="7"/>
      <c r="AD192" s="7"/>
      <c r="AE192" s="7"/>
      <c r="AF192" s="7"/>
      <c r="AG192" s="30" t="s">
        <v>389</v>
      </c>
      <c r="AH192" s="1" t="s">
        <v>390</v>
      </c>
      <c r="AK192" s="1" t="e">
        <f>VLOOKUP(AH192,#REF!,1,0)</f>
        <v>#REF!</v>
      </c>
    </row>
    <row r="193" spans="1:37" x14ac:dyDescent="0.25">
      <c r="A193" s="5">
        <v>6744</v>
      </c>
      <c r="B193" s="5" t="s">
        <v>1125</v>
      </c>
      <c r="C193" s="6" t="s">
        <v>256</v>
      </c>
      <c r="D193" s="7">
        <f t="shared" si="26"/>
        <v>5827.3116487057305</v>
      </c>
      <c r="E193" s="8">
        <f t="shared" si="27"/>
        <v>3.9641367026053208E-5</v>
      </c>
      <c r="F193" s="9">
        <v>3.9854446262079565E-5</v>
      </c>
      <c r="G193" s="10">
        <f t="shared" si="33"/>
        <v>-2.1307923602635647E-7</v>
      </c>
      <c r="H193" s="41">
        <f t="shared" si="34"/>
        <v>8.5699999999999998E-2</v>
      </c>
      <c r="I193" s="41">
        <f t="shared" si="35"/>
        <v>1E-3</v>
      </c>
      <c r="J193" s="41">
        <f t="shared" si="36"/>
        <v>8.6699999999999999E-2</v>
      </c>
      <c r="K193" s="7">
        <f t="shared" si="28"/>
        <v>61.558372062477993</v>
      </c>
      <c r="L193" s="29">
        <f t="shared" si="37"/>
        <v>4.187622299207253E-7</v>
      </c>
      <c r="M193" s="38">
        <f t="shared" si="29"/>
        <v>1766.5996370760472</v>
      </c>
      <c r="N193" s="39">
        <f t="shared" si="38"/>
        <v>1.2017621301750357E-5</v>
      </c>
      <c r="O193" s="7">
        <v>66625.100000000006</v>
      </c>
      <c r="P193" s="7">
        <v>0</v>
      </c>
      <c r="Q193" s="7">
        <v>0</v>
      </c>
      <c r="R193" s="7"/>
      <c r="S193" s="7">
        <v>5776.39</v>
      </c>
      <c r="T193" s="7">
        <v>66.63</v>
      </c>
      <c r="U193" s="7">
        <f t="shared" si="30"/>
        <v>5827.3116487057305</v>
      </c>
      <c r="V193" s="7">
        <f t="shared" si="31"/>
        <v>61.558372062477993</v>
      </c>
      <c r="W193" s="7">
        <f t="shared" si="32"/>
        <v>1766.5996370760472</v>
      </c>
      <c r="X193" s="7"/>
      <c r="Y193" s="7"/>
      <c r="Z193" s="7"/>
      <c r="AA193" s="7"/>
      <c r="AB193" s="7"/>
      <c r="AC193" s="7"/>
      <c r="AD193" s="7"/>
      <c r="AE193" s="7"/>
      <c r="AF193" s="7"/>
      <c r="AG193" s="30" t="s">
        <v>391</v>
      </c>
      <c r="AH193" s="1" t="s">
        <v>392</v>
      </c>
      <c r="AK193" s="1" t="e">
        <f>VLOOKUP(AH193,#REF!,1,0)</f>
        <v>#REF!</v>
      </c>
    </row>
    <row r="194" spans="1:37" x14ac:dyDescent="0.25">
      <c r="A194" s="5">
        <v>6750</v>
      </c>
      <c r="B194" s="5" t="s">
        <v>1125</v>
      </c>
      <c r="C194" s="6" t="s">
        <v>260</v>
      </c>
      <c r="D194" s="7">
        <f t="shared" si="26"/>
        <v>2918.0492157668996</v>
      </c>
      <c r="E194" s="8">
        <f t="shared" si="27"/>
        <v>1.9850570372016122E-5</v>
      </c>
      <c r="F194" s="9">
        <v>1.9479250716808142E-5</v>
      </c>
      <c r="G194" s="10">
        <f t="shared" si="33"/>
        <v>3.7131965520798045E-7</v>
      </c>
      <c r="H194" s="41">
        <f t="shared" si="34"/>
        <v>8.5699999999999998E-2</v>
      </c>
      <c r="I194" s="41">
        <f t="shared" si="35"/>
        <v>1E-3</v>
      </c>
      <c r="J194" s="41">
        <f t="shared" si="36"/>
        <v>8.6699999999999999E-2</v>
      </c>
      <c r="K194" s="7">
        <f t="shared" si="28"/>
        <v>30.820760798503166</v>
      </c>
      <c r="L194" s="29">
        <f t="shared" si="37"/>
        <v>2.0966393501659009E-7</v>
      </c>
      <c r="M194" s="38">
        <f t="shared" si="29"/>
        <v>884.63171292525601</v>
      </c>
      <c r="N194" s="39">
        <f t="shared" si="38"/>
        <v>6.0178711091837618E-6</v>
      </c>
      <c r="O194" s="7">
        <v>33362.75</v>
      </c>
      <c r="P194" s="7">
        <v>0</v>
      </c>
      <c r="Q194" s="7">
        <v>0</v>
      </c>
      <c r="R194" s="7"/>
      <c r="S194" s="7">
        <v>2892.55</v>
      </c>
      <c r="T194" s="7">
        <v>33.36</v>
      </c>
      <c r="U194" s="7">
        <f t="shared" si="30"/>
        <v>2918.0492157668996</v>
      </c>
      <c r="V194" s="7">
        <f t="shared" si="31"/>
        <v>30.820760798503166</v>
      </c>
      <c r="W194" s="7">
        <f t="shared" si="32"/>
        <v>884.63171292525601</v>
      </c>
      <c r="X194" s="7"/>
      <c r="Y194" s="7"/>
      <c r="Z194" s="7"/>
      <c r="AA194" s="7"/>
      <c r="AB194" s="7"/>
      <c r="AC194" s="7"/>
      <c r="AD194" s="7"/>
      <c r="AE194" s="7"/>
      <c r="AF194" s="7"/>
      <c r="AG194" s="30" t="s">
        <v>393</v>
      </c>
      <c r="AH194" s="1" t="s">
        <v>394</v>
      </c>
      <c r="AK194" s="1" t="e">
        <f>VLOOKUP(AH194,#REF!,1,0)</f>
        <v>#REF!</v>
      </c>
    </row>
    <row r="195" spans="1:37" x14ac:dyDescent="0.25">
      <c r="A195" s="5">
        <v>6716</v>
      </c>
      <c r="B195" s="5" t="s">
        <v>1125</v>
      </c>
      <c r="C195" s="6" t="s">
        <v>262</v>
      </c>
      <c r="D195" s="7">
        <f t="shared" si="26"/>
        <v>5032.6273427375636</v>
      </c>
      <c r="E195" s="8">
        <f t="shared" si="27"/>
        <v>3.4235379815857354E-5</v>
      </c>
      <c r="F195" s="9">
        <v>3.3482269391870027E-5</v>
      </c>
      <c r="G195" s="10">
        <f t="shared" si="33"/>
        <v>7.531104239873277E-7</v>
      </c>
      <c r="H195" s="41">
        <f t="shared" si="34"/>
        <v>8.5699999999999998E-2</v>
      </c>
      <c r="I195" s="41">
        <f t="shared" si="35"/>
        <v>1E-3</v>
      </c>
      <c r="J195" s="41">
        <f t="shared" si="36"/>
        <v>8.6699999999999999E-2</v>
      </c>
      <c r="K195" s="7">
        <f t="shared" si="28"/>
        <v>154.48259631647826</v>
      </c>
      <c r="L195" s="29">
        <f t="shared" si="37"/>
        <v>1.0508964800396891E-6</v>
      </c>
      <c r="M195" s="38">
        <f t="shared" si="29"/>
        <v>1525.6842559971574</v>
      </c>
      <c r="N195" s="39">
        <f t="shared" si="38"/>
        <v>1.0378749791301642E-5</v>
      </c>
      <c r="O195" s="7">
        <v>57538.34</v>
      </c>
      <c r="P195" s="7">
        <v>109718.99</v>
      </c>
      <c r="Q195" s="7">
        <v>0</v>
      </c>
      <c r="R195" s="7"/>
      <c r="S195" s="7">
        <v>4988.6499999999996</v>
      </c>
      <c r="T195" s="7">
        <v>167.21</v>
      </c>
      <c r="U195" s="7">
        <f t="shared" si="30"/>
        <v>5032.6273427375636</v>
      </c>
      <c r="V195" s="7">
        <f t="shared" si="31"/>
        <v>154.48259631647826</v>
      </c>
      <c r="W195" s="7">
        <f t="shared" si="32"/>
        <v>1525.6842559971574</v>
      </c>
      <c r="X195" s="7"/>
      <c r="Y195" s="7"/>
      <c r="Z195" s="7"/>
      <c r="AA195" s="7"/>
      <c r="AB195" s="7"/>
      <c r="AC195" s="7"/>
      <c r="AD195" s="7"/>
      <c r="AE195" s="7"/>
      <c r="AF195" s="7"/>
      <c r="AG195" s="30" t="s">
        <v>395</v>
      </c>
      <c r="AH195" s="1" t="s">
        <v>396</v>
      </c>
      <c r="AK195" s="1" t="e">
        <f>VLOOKUP(AH195,#REF!,1,0)</f>
        <v>#REF!</v>
      </c>
    </row>
    <row r="196" spans="1:37" x14ac:dyDescent="0.25">
      <c r="A196" s="5">
        <v>6423</v>
      </c>
      <c r="B196" s="5" t="s">
        <v>1125</v>
      </c>
      <c r="C196" s="6" t="s">
        <v>266</v>
      </c>
      <c r="D196" s="7">
        <f t="shared" si="26"/>
        <v>139173.43959943112</v>
      </c>
      <c r="E196" s="8">
        <f t="shared" si="27"/>
        <v>9.467531053817329E-4</v>
      </c>
      <c r="F196" s="9">
        <v>8.8809475633495178E-4</v>
      </c>
      <c r="G196" s="10">
        <f t="shared" si="33"/>
        <v>5.8658349046781123E-5</v>
      </c>
      <c r="H196" s="41">
        <f t="shared" si="34"/>
        <v>8.5699999999999998E-2</v>
      </c>
      <c r="I196" s="41">
        <f t="shared" si="35"/>
        <v>1E-3</v>
      </c>
      <c r="J196" s="41">
        <f t="shared" si="36"/>
        <v>8.6699999999999999E-2</v>
      </c>
      <c r="K196" s="7">
        <f t="shared" si="28"/>
        <v>1514.7905035257136</v>
      </c>
      <c r="L196" s="29">
        <f t="shared" si="37"/>
        <v>1.0304643021997929E-5</v>
      </c>
      <c r="M196" s="38">
        <f t="shared" si="29"/>
        <v>42191.625008006486</v>
      </c>
      <c r="N196" s="39">
        <f t="shared" si="38"/>
        <v>2.8701634530555213E-4</v>
      </c>
      <c r="O196" s="7">
        <v>1591198.95</v>
      </c>
      <c r="P196" s="7">
        <v>48669.42</v>
      </c>
      <c r="Q196" s="7">
        <v>0</v>
      </c>
      <c r="R196" s="7"/>
      <c r="S196" s="7">
        <v>137957.28</v>
      </c>
      <c r="T196" s="7">
        <v>1639.59</v>
      </c>
      <c r="U196" s="7">
        <f t="shared" si="30"/>
        <v>139173.43959943112</v>
      </c>
      <c r="V196" s="7">
        <f t="shared" si="31"/>
        <v>1514.7905035257136</v>
      </c>
      <c r="W196" s="7">
        <f t="shared" si="32"/>
        <v>42191.625008006486</v>
      </c>
      <c r="X196" s="7"/>
      <c r="Y196" s="7"/>
      <c r="Z196" s="7"/>
      <c r="AA196" s="7"/>
      <c r="AB196" s="7"/>
      <c r="AC196" s="7"/>
      <c r="AD196" s="7"/>
      <c r="AE196" s="7"/>
      <c r="AF196" s="7"/>
      <c r="AG196" s="30" t="s">
        <v>397</v>
      </c>
      <c r="AH196" s="1" t="s">
        <v>398</v>
      </c>
      <c r="AK196" s="1" t="e">
        <f>VLOOKUP(AH196,#REF!,1,0)</f>
        <v>#REF!</v>
      </c>
    </row>
    <row r="197" spans="1:37" x14ac:dyDescent="0.25">
      <c r="A197" s="5">
        <v>6708</v>
      </c>
      <c r="B197" s="5" t="s">
        <v>1125</v>
      </c>
      <c r="C197" s="6" t="s">
        <v>271</v>
      </c>
      <c r="D197" s="7">
        <f t="shared" si="26"/>
        <v>124562.66412558503</v>
      </c>
      <c r="E197" s="8">
        <f t="shared" si="27"/>
        <v>8.47360598508923E-4</v>
      </c>
      <c r="F197" s="9">
        <v>7.739348085474949E-4</v>
      </c>
      <c r="G197" s="10">
        <f t="shared" si="33"/>
        <v>7.3425789961428095E-5</v>
      </c>
      <c r="H197" s="41">
        <f t="shared" si="34"/>
        <v>8.5699999999999998E-2</v>
      </c>
      <c r="I197" s="41">
        <f t="shared" si="35"/>
        <v>1E-3</v>
      </c>
      <c r="J197" s="41">
        <f t="shared" si="36"/>
        <v>8.6699999999999999E-2</v>
      </c>
      <c r="K197" s="7">
        <f t="shared" si="28"/>
        <v>1549.9627566311997</v>
      </c>
      <c r="L197" s="29">
        <f t="shared" si="37"/>
        <v>1.0543908789566323E-5</v>
      </c>
      <c r="M197" s="38">
        <f t="shared" si="29"/>
        <v>37762.242780744113</v>
      </c>
      <c r="N197" s="39">
        <f t="shared" si="38"/>
        <v>2.5688465214158973E-4</v>
      </c>
      <c r="O197" s="7">
        <v>1424156.55</v>
      </c>
      <c r="P197" s="7">
        <v>253756.25</v>
      </c>
      <c r="Q197" s="7">
        <v>0</v>
      </c>
      <c r="R197" s="7"/>
      <c r="S197" s="7">
        <v>123474.18</v>
      </c>
      <c r="T197" s="7">
        <v>1677.66</v>
      </c>
      <c r="U197" s="7">
        <f t="shared" si="30"/>
        <v>124562.66412558503</v>
      </c>
      <c r="V197" s="7">
        <f t="shared" si="31"/>
        <v>1549.9627566311997</v>
      </c>
      <c r="W197" s="7">
        <f t="shared" si="32"/>
        <v>37762.242780744113</v>
      </c>
      <c r="X197" s="7"/>
      <c r="Y197" s="7"/>
      <c r="Z197" s="7"/>
      <c r="AA197" s="7"/>
      <c r="AB197" s="7"/>
      <c r="AC197" s="7"/>
      <c r="AD197" s="7"/>
      <c r="AE197" s="7"/>
      <c r="AF197" s="7"/>
      <c r="AG197" s="30" t="s">
        <v>399</v>
      </c>
      <c r="AH197" s="1" t="s">
        <v>400</v>
      </c>
      <c r="AK197" s="1" t="e">
        <f>VLOOKUP(AH197,#REF!,1,0)</f>
        <v>#REF!</v>
      </c>
    </row>
    <row r="198" spans="1:37" x14ac:dyDescent="0.25">
      <c r="A198" s="5">
        <v>6699</v>
      </c>
      <c r="B198" s="5" t="s">
        <v>1125</v>
      </c>
      <c r="C198" s="6" t="s">
        <v>273</v>
      </c>
      <c r="D198" s="7">
        <f t="shared" si="26"/>
        <v>258.31729172849987</v>
      </c>
      <c r="E198" s="8">
        <f t="shared" si="27"/>
        <v>1.7572512314250222E-6</v>
      </c>
      <c r="F198" s="9">
        <v>0</v>
      </c>
      <c r="G198" s="10">
        <f t="shared" si="33"/>
        <v>1.7572512314250222E-6</v>
      </c>
      <c r="H198" s="41">
        <f t="shared" si="34"/>
        <v>8.5699999999999998E-2</v>
      </c>
      <c r="I198" s="41">
        <f t="shared" si="35"/>
        <v>1E-3</v>
      </c>
      <c r="J198" s="41">
        <f t="shared" si="36"/>
        <v>8.6699999999999999E-2</v>
      </c>
      <c r="K198" s="7">
        <f t="shared" si="28"/>
        <v>32.058764979258392</v>
      </c>
      <c r="L198" s="29">
        <f t="shared" si="37"/>
        <v>2.1808568780202867E-7</v>
      </c>
      <c r="M198" s="38">
        <f t="shared" si="29"/>
        <v>78.311108334044718</v>
      </c>
      <c r="N198" s="39">
        <f t="shared" si="38"/>
        <v>5.3272582192791619E-7</v>
      </c>
      <c r="O198" s="7">
        <v>2953.39</v>
      </c>
      <c r="P198" s="7">
        <v>31746.58</v>
      </c>
      <c r="Q198" s="7">
        <v>0</v>
      </c>
      <c r="R198" s="7"/>
      <c r="S198" s="7">
        <v>256.06</v>
      </c>
      <c r="T198" s="7">
        <v>34.700000000000003</v>
      </c>
      <c r="U198" s="7">
        <f t="shared" si="30"/>
        <v>258.31729172849987</v>
      </c>
      <c r="V198" s="7">
        <f t="shared" si="31"/>
        <v>32.058764979258392</v>
      </c>
      <c r="W198" s="7">
        <f t="shared" si="32"/>
        <v>78.311108334044718</v>
      </c>
      <c r="X198" s="7"/>
      <c r="Y198" s="7"/>
      <c r="Z198" s="7"/>
      <c r="AA198" s="7"/>
      <c r="AB198" s="7"/>
      <c r="AC198" s="7"/>
      <c r="AD198" s="7"/>
      <c r="AE198" s="7"/>
      <c r="AF198" s="7"/>
      <c r="AG198" s="30" t="s">
        <v>401</v>
      </c>
      <c r="AH198" s="1" t="s">
        <v>402</v>
      </c>
      <c r="AK198" s="1" t="e">
        <f>VLOOKUP(AH198,#REF!,1,0)</f>
        <v>#REF!</v>
      </c>
    </row>
    <row r="199" spans="1:37" x14ac:dyDescent="0.25">
      <c r="A199" s="5">
        <v>6676</v>
      </c>
      <c r="B199" s="5" t="s">
        <v>1125</v>
      </c>
      <c r="C199" s="6" t="s">
        <v>275</v>
      </c>
      <c r="D199" s="7">
        <f t="shared" si="26"/>
        <v>392158.07217337989</v>
      </c>
      <c r="E199" s="8">
        <f t="shared" si="27"/>
        <v>2.6677279350087917E-3</v>
      </c>
      <c r="F199" s="9">
        <v>2.7277869488223838E-3</v>
      </c>
      <c r="G199" s="10">
        <f t="shared" si="33"/>
        <v>-6.0059013813592091E-5</v>
      </c>
      <c r="H199" s="41">
        <f t="shared" si="34"/>
        <v>8.5699999999999998E-2</v>
      </c>
      <c r="I199" s="41">
        <f t="shared" si="35"/>
        <v>1E-3</v>
      </c>
      <c r="J199" s="41">
        <f t="shared" si="36"/>
        <v>8.6699999999999999E-2</v>
      </c>
      <c r="K199" s="7">
        <f t="shared" si="28"/>
        <v>4428.2855215384143</v>
      </c>
      <c r="L199" s="29">
        <f t="shared" si="37"/>
        <v>3.0124232620105465E-5</v>
      </c>
      <c r="M199" s="38">
        <f t="shared" si="29"/>
        <v>118886.09186224076</v>
      </c>
      <c r="N199" s="39">
        <f t="shared" si="38"/>
        <v>8.0874466407694135E-4</v>
      </c>
      <c r="O199" s="7">
        <v>4483637.05</v>
      </c>
      <c r="P199" s="7">
        <v>308892.03999999998</v>
      </c>
      <c r="Q199" s="7">
        <v>0</v>
      </c>
      <c r="R199" s="7"/>
      <c r="S199" s="7">
        <v>388731.22</v>
      </c>
      <c r="T199" s="7">
        <v>4793.12</v>
      </c>
      <c r="U199" s="7">
        <f t="shared" si="30"/>
        <v>392158.07217337989</v>
      </c>
      <c r="V199" s="7">
        <f t="shared" si="31"/>
        <v>4428.2855215384143</v>
      </c>
      <c r="W199" s="7">
        <f t="shared" si="32"/>
        <v>118886.09186224076</v>
      </c>
      <c r="X199" s="7"/>
      <c r="Y199" s="7"/>
      <c r="Z199" s="7"/>
      <c r="AA199" s="7"/>
      <c r="AB199" s="7"/>
      <c r="AC199" s="7"/>
      <c r="AD199" s="7"/>
      <c r="AE199" s="7"/>
      <c r="AF199" s="7"/>
      <c r="AG199" s="30" t="s">
        <v>403</v>
      </c>
      <c r="AH199" s="1" t="s">
        <v>404</v>
      </c>
      <c r="AK199" s="1" t="e">
        <f>VLOOKUP(AH199,#REF!,1,0)</f>
        <v>#REF!</v>
      </c>
    </row>
    <row r="200" spans="1:37" x14ac:dyDescent="0.25">
      <c r="A200" s="5">
        <v>6638</v>
      </c>
      <c r="B200" s="5" t="s">
        <v>1125</v>
      </c>
      <c r="C200" s="6" t="s">
        <v>277</v>
      </c>
      <c r="D200" s="7">
        <f t="shared" si="26"/>
        <v>9983.6717776328896</v>
      </c>
      <c r="E200" s="8">
        <f t="shared" si="27"/>
        <v>6.7915776787516718E-5</v>
      </c>
      <c r="F200" s="9">
        <v>5.9526195346799696E-5</v>
      </c>
      <c r="G200" s="10">
        <f t="shared" si="33"/>
        <v>8.3895814407170224E-6</v>
      </c>
      <c r="H200" s="41">
        <f t="shared" si="34"/>
        <v>8.5699999999999998E-2</v>
      </c>
      <c r="I200" s="41">
        <f t="shared" si="35"/>
        <v>1E-3</v>
      </c>
      <c r="J200" s="41">
        <f t="shared" si="36"/>
        <v>8.6699999999999999E-2</v>
      </c>
      <c r="K200" s="7">
        <f t="shared" si="28"/>
        <v>105.56295350230731</v>
      </c>
      <c r="L200" s="29">
        <f t="shared" si="37"/>
        <v>7.1811154721209781E-7</v>
      </c>
      <c r="M200" s="38">
        <f t="shared" si="29"/>
        <v>3026.6359519264633</v>
      </c>
      <c r="N200" s="39">
        <f t="shared" si="38"/>
        <v>2.0589251760923563E-5</v>
      </c>
      <c r="O200" s="7">
        <v>114145.58</v>
      </c>
      <c r="P200" s="7">
        <v>0</v>
      </c>
      <c r="Q200" s="7">
        <v>0</v>
      </c>
      <c r="R200" s="7"/>
      <c r="S200" s="7">
        <v>9896.43</v>
      </c>
      <c r="T200" s="7">
        <v>114.26</v>
      </c>
      <c r="U200" s="7">
        <f t="shared" si="30"/>
        <v>9983.6717776328896</v>
      </c>
      <c r="V200" s="7">
        <f t="shared" si="31"/>
        <v>105.56295350230731</v>
      </c>
      <c r="W200" s="7">
        <f t="shared" si="32"/>
        <v>3026.6359519264633</v>
      </c>
      <c r="X200" s="7"/>
      <c r="Y200" s="7"/>
      <c r="Z200" s="7"/>
      <c r="AA200" s="7"/>
      <c r="AB200" s="7"/>
      <c r="AC200" s="7"/>
      <c r="AD200" s="7"/>
      <c r="AE200" s="7"/>
      <c r="AF200" s="7"/>
      <c r="AG200" s="30" t="s">
        <v>405</v>
      </c>
      <c r="AH200" s="1" t="s">
        <v>406</v>
      </c>
      <c r="AK200" s="1" t="e">
        <f>VLOOKUP(AH200,#REF!,1,0)</f>
        <v>#REF!</v>
      </c>
    </row>
    <row r="201" spans="1:37" x14ac:dyDescent="0.25">
      <c r="A201" s="5">
        <v>6414</v>
      </c>
      <c r="B201" s="5" t="s">
        <v>1125</v>
      </c>
      <c r="C201" s="6" t="s">
        <v>279</v>
      </c>
      <c r="D201" s="7">
        <f t="shared" si="26"/>
        <v>3588.3163086253417</v>
      </c>
      <c r="E201" s="8">
        <f t="shared" si="27"/>
        <v>2.4410186441183894E-5</v>
      </c>
      <c r="F201" s="9">
        <v>2.3548306959615053E-5</v>
      </c>
      <c r="G201" s="10">
        <f t="shared" si="33"/>
        <v>8.6187948156884081E-7</v>
      </c>
      <c r="H201" s="41">
        <f t="shared" si="34"/>
        <v>8.5699999999999998E-2</v>
      </c>
      <c r="I201" s="41">
        <f t="shared" si="35"/>
        <v>1E-3</v>
      </c>
      <c r="J201" s="41">
        <f t="shared" si="36"/>
        <v>8.6699999999999999E-2</v>
      </c>
      <c r="K201" s="7">
        <f t="shared" si="28"/>
        <v>37.805321698883382</v>
      </c>
      <c r="L201" s="29">
        <f t="shared" si="37"/>
        <v>2.5717770446279579E-7</v>
      </c>
      <c r="M201" s="38">
        <f t="shared" si="29"/>
        <v>1087.8289459496357</v>
      </c>
      <c r="N201" s="39">
        <f t="shared" si="38"/>
        <v>7.4001579300348388E-6</v>
      </c>
      <c r="O201" s="7">
        <v>41025.550000000003</v>
      </c>
      <c r="P201" s="7">
        <v>0</v>
      </c>
      <c r="Q201" s="7">
        <v>0</v>
      </c>
      <c r="R201" s="7"/>
      <c r="S201" s="7">
        <v>3556.96</v>
      </c>
      <c r="T201" s="7">
        <v>40.92</v>
      </c>
      <c r="U201" s="7">
        <f t="shared" si="30"/>
        <v>3588.3163086253417</v>
      </c>
      <c r="V201" s="7">
        <f t="shared" si="31"/>
        <v>37.805321698883382</v>
      </c>
      <c r="W201" s="7">
        <f t="shared" si="32"/>
        <v>1087.8289459496357</v>
      </c>
      <c r="X201" s="7"/>
      <c r="Y201" s="7"/>
      <c r="Z201" s="7"/>
      <c r="AA201" s="7"/>
      <c r="AB201" s="7"/>
      <c r="AC201" s="7"/>
      <c r="AD201" s="7"/>
      <c r="AE201" s="7"/>
      <c r="AF201" s="7"/>
      <c r="AG201" s="30" t="s">
        <v>407</v>
      </c>
      <c r="AH201" s="1" t="s">
        <v>408</v>
      </c>
      <c r="AK201" s="1" t="e">
        <f>VLOOKUP(AH201,#REF!,1,0)</f>
        <v>#REF!</v>
      </c>
    </row>
    <row r="202" spans="1:37" x14ac:dyDescent="0.25">
      <c r="A202" s="5">
        <v>6682</v>
      </c>
      <c r="B202" s="5" t="s">
        <v>1125</v>
      </c>
      <c r="C202" s="6" t="s">
        <v>281</v>
      </c>
      <c r="D202" s="7">
        <f t="shared" ref="D202:D265" si="39">U202</f>
        <v>194681.1507409529</v>
      </c>
      <c r="E202" s="8">
        <f t="shared" ref="E202:E265" si="40">D202/($D$578)</f>
        <v>1.3243545934754624E-3</v>
      </c>
      <c r="F202" s="9">
        <v>1.160265454810706E-3</v>
      </c>
      <c r="G202" s="10">
        <f t="shared" si="33"/>
        <v>1.640891386647564E-4</v>
      </c>
      <c r="H202" s="41">
        <f t="shared" si="34"/>
        <v>8.5699999999999998E-2</v>
      </c>
      <c r="I202" s="41">
        <f t="shared" si="35"/>
        <v>1E-3</v>
      </c>
      <c r="J202" s="41">
        <f t="shared" si="36"/>
        <v>8.6699999999999999E-2</v>
      </c>
      <c r="K202" s="7">
        <f t="shared" ref="K202:K265" si="41">V202</f>
        <v>2667.8897706903363</v>
      </c>
      <c r="L202" s="29">
        <f t="shared" si="37"/>
        <v>1.8148814403718738E-5</v>
      </c>
      <c r="M202" s="38">
        <f t="shared" ref="M202:M265" si="42">W202</f>
        <v>59019.264967731979</v>
      </c>
      <c r="N202" s="39">
        <f t="shared" si="38"/>
        <v>4.0148948352768864E-4</v>
      </c>
      <c r="O202" s="7">
        <v>2225832.16</v>
      </c>
      <c r="P202" s="7">
        <v>661661.39</v>
      </c>
      <c r="Q202" s="7">
        <v>0</v>
      </c>
      <c r="R202" s="7"/>
      <c r="S202" s="7">
        <v>192979.94</v>
      </c>
      <c r="T202" s="7">
        <v>2887.69</v>
      </c>
      <c r="U202" s="7">
        <f t="shared" ref="U202:U265" si="43">S202/$S$578*$U$579</f>
        <v>194681.1507409529</v>
      </c>
      <c r="V202" s="7">
        <f t="shared" ref="V202:V265" si="44">T202/$T$578*$V$579</f>
        <v>2667.8897706903363</v>
      </c>
      <c r="W202" s="7">
        <f t="shared" ref="W202:W265" si="45">S202/$S$578*$W$579</f>
        <v>59019.264967731979</v>
      </c>
      <c r="X202" s="7"/>
      <c r="Y202" s="7"/>
      <c r="Z202" s="7"/>
      <c r="AA202" s="7"/>
      <c r="AB202" s="7"/>
      <c r="AC202" s="7"/>
      <c r="AD202" s="7"/>
      <c r="AE202" s="7"/>
      <c r="AF202" s="7"/>
      <c r="AG202" s="30" t="s">
        <v>409</v>
      </c>
      <c r="AH202" s="1" t="s">
        <v>410</v>
      </c>
      <c r="AK202" s="1" t="e">
        <f>VLOOKUP(AH202,#REF!,1,0)</f>
        <v>#REF!</v>
      </c>
    </row>
    <row r="203" spans="1:37" x14ac:dyDescent="0.25">
      <c r="A203" s="5">
        <v>6736</v>
      </c>
      <c r="B203" s="5" t="s">
        <v>1125</v>
      </c>
      <c r="C203" s="6" t="s">
        <v>285</v>
      </c>
      <c r="D203" s="7">
        <f t="shared" si="39"/>
        <v>6715.8057061299342</v>
      </c>
      <c r="E203" s="8">
        <f t="shared" si="40"/>
        <v>4.5685512449207777E-5</v>
      </c>
      <c r="F203" s="9">
        <v>4.0969975011324174E-5</v>
      </c>
      <c r="G203" s="10">
        <f t="shared" ref="G203:G266" si="46">E203-F203</f>
        <v>4.7155374378836029E-6</v>
      </c>
      <c r="H203" s="41">
        <f t="shared" ref="H203:H266" si="47">IF(OR($B203="City",$B203="County",$B203="Other Local Government",$B203="Consolidated Government"),0.0857,IF(OR($B203="School District"),0.083,IF(OR($B203="State Agency",$B203="University"),0.0867,)))</f>
        <v>8.5699999999999998E-2</v>
      </c>
      <c r="I203" s="41">
        <f t="shared" ref="I203:I266" si="48">IF(OR($B203="City",$B203="County",$B203="Other Local Government",$B203="Consolidated Government"),0.001,IF(OR($B203="School District"),0.0037,IF(OR($B203="State Agency",$B203="University"),0,)))</f>
        <v>1E-3</v>
      </c>
      <c r="J203" s="41">
        <f t="shared" ref="J203:J266" si="49">H203+I203</f>
        <v>8.6699999999999999E-2</v>
      </c>
      <c r="K203" s="7">
        <f t="shared" si="41"/>
        <v>70.935791789840323</v>
      </c>
      <c r="L203" s="29">
        <f t="shared" ref="L203:L266" si="50">K203/$D$578</f>
        <v>4.8255386482535333E-7</v>
      </c>
      <c r="M203" s="38">
        <f t="shared" si="42"/>
        <v>2035.9542510065446</v>
      </c>
      <c r="N203" s="39">
        <f t="shared" ref="N203:N266" si="51">M203/($D$578)</f>
        <v>1.3849955962168123E-5</v>
      </c>
      <c r="O203" s="7">
        <v>76783.759999999995</v>
      </c>
      <c r="P203" s="7">
        <v>0</v>
      </c>
      <c r="Q203" s="7">
        <v>0</v>
      </c>
      <c r="R203" s="7"/>
      <c r="S203" s="7">
        <v>6657.12</v>
      </c>
      <c r="T203" s="7">
        <v>76.78</v>
      </c>
      <c r="U203" s="7">
        <f t="shared" si="43"/>
        <v>6715.8057061299342</v>
      </c>
      <c r="V203" s="7">
        <f t="shared" si="44"/>
        <v>70.935791789840323</v>
      </c>
      <c r="W203" s="7">
        <f t="shared" si="45"/>
        <v>2035.9542510065446</v>
      </c>
      <c r="X203" s="7"/>
      <c r="Y203" s="7"/>
      <c r="Z203" s="7"/>
      <c r="AA203" s="7"/>
      <c r="AB203" s="7"/>
      <c r="AC203" s="7"/>
      <c r="AD203" s="7"/>
      <c r="AE203" s="7"/>
      <c r="AF203" s="7"/>
      <c r="AG203" s="30" t="s">
        <v>411</v>
      </c>
      <c r="AH203" s="1" t="s">
        <v>412</v>
      </c>
      <c r="AK203" s="1" t="e">
        <f>VLOOKUP(AH203,#REF!,1,0)</f>
        <v>#REF!</v>
      </c>
    </row>
    <row r="204" spans="1:37" x14ac:dyDescent="0.25">
      <c r="A204" s="5">
        <v>6702</v>
      </c>
      <c r="B204" s="5" t="s">
        <v>1125</v>
      </c>
      <c r="C204" s="6" t="s">
        <v>289</v>
      </c>
      <c r="D204" s="7">
        <f t="shared" si="39"/>
        <v>2868.8997255965778</v>
      </c>
      <c r="E204" s="8">
        <f t="shared" si="40"/>
        <v>1.9516221859968057E-5</v>
      </c>
      <c r="F204" s="9">
        <v>2.4681232695820105E-5</v>
      </c>
      <c r="G204" s="10">
        <f t="shared" si="46"/>
        <v>-5.1650108358520475E-6</v>
      </c>
      <c r="H204" s="41">
        <f t="shared" si="47"/>
        <v>8.5699999999999998E-2</v>
      </c>
      <c r="I204" s="41">
        <f t="shared" si="48"/>
        <v>1E-3</v>
      </c>
      <c r="J204" s="41">
        <f t="shared" si="49"/>
        <v>8.6699999999999999E-2</v>
      </c>
      <c r="K204" s="7">
        <f t="shared" si="41"/>
        <v>30.30338591699352</v>
      </c>
      <c r="L204" s="29">
        <f t="shared" si="50"/>
        <v>2.0614439653909335E-7</v>
      </c>
      <c r="M204" s="38">
        <f t="shared" si="42"/>
        <v>869.7316223291665</v>
      </c>
      <c r="N204" s="39">
        <f t="shared" si="51"/>
        <v>5.9165104825949616E-6</v>
      </c>
      <c r="O204" s="7">
        <v>32800.800000000003</v>
      </c>
      <c r="P204" s="7">
        <v>0</v>
      </c>
      <c r="Q204" s="7">
        <v>0</v>
      </c>
      <c r="R204" s="7"/>
      <c r="S204" s="7">
        <v>2843.83</v>
      </c>
      <c r="T204" s="7">
        <v>32.799999999999997</v>
      </c>
      <c r="U204" s="7">
        <f t="shared" si="43"/>
        <v>2868.8997255965778</v>
      </c>
      <c r="V204" s="7">
        <f t="shared" si="44"/>
        <v>30.30338591699352</v>
      </c>
      <c r="W204" s="7">
        <f t="shared" si="45"/>
        <v>869.7316223291665</v>
      </c>
      <c r="X204" s="7"/>
      <c r="Y204" s="7"/>
      <c r="Z204" s="7"/>
      <c r="AA204" s="7"/>
      <c r="AB204" s="7"/>
      <c r="AC204" s="7"/>
      <c r="AD204" s="7"/>
      <c r="AE204" s="7"/>
      <c r="AF204" s="7"/>
      <c r="AG204" s="30" t="s">
        <v>413</v>
      </c>
      <c r="AH204" s="1" t="s">
        <v>414</v>
      </c>
      <c r="AK204" s="1" t="e">
        <f>VLOOKUP(AH204,#REF!,1,0)</f>
        <v>#REF!</v>
      </c>
    </row>
    <row r="205" spans="1:37" x14ac:dyDescent="0.25">
      <c r="A205" s="5">
        <v>6718</v>
      </c>
      <c r="B205" s="5" t="s">
        <v>1125</v>
      </c>
      <c r="C205" s="6" t="s">
        <v>291</v>
      </c>
      <c r="D205" s="7">
        <f t="shared" si="39"/>
        <v>13858.078068142499</v>
      </c>
      <c r="E205" s="8">
        <f t="shared" si="40"/>
        <v>9.4272143329926196E-5</v>
      </c>
      <c r="F205" s="9">
        <v>7.9042856657518719E-5</v>
      </c>
      <c r="G205" s="10">
        <f t="shared" si="46"/>
        <v>1.5229286672407478E-5</v>
      </c>
      <c r="H205" s="41">
        <f t="shared" si="47"/>
        <v>8.5699999999999998E-2</v>
      </c>
      <c r="I205" s="41">
        <f t="shared" si="48"/>
        <v>1E-3</v>
      </c>
      <c r="J205" s="41">
        <f t="shared" si="49"/>
        <v>8.6699999999999999E-2</v>
      </c>
      <c r="K205" s="7">
        <f t="shared" si="41"/>
        <v>146.39861379289007</v>
      </c>
      <c r="L205" s="29">
        <f t="shared" si="50"/>
        <v>9.9590369132880317E-7</v>
      </c>
      <c r="M205" s="38">
        <f t="shared" si="42"/>
        <v>4201.1955360564152</v>
      </c>
      <c r="N205" s="39">
        <f t="shared" si="51"/>
        <v>2.8579410924421411E-5</v>
      </c>
      <c r="O205" s="7">
        <v>158443.92000000001</v>
      </c>
      <c r="P205" s="7">
        <v>0</v>
      </c>
      <c r="Q205" s="7">
        <v>0</v>
      </c>
      <c r="R205" s="7"/>
      <c r="S205" s="7">
        <v>13736.98</v>
      </c>
      <c r="T205" s="7">
        <v>158.46</v>
      </c>
      <c r="U205" s="7">
        <f t="shared" si="43"/>
        <v>13858.078068142499</v>
      </c>
      <c r="V205" s="7">
        <f t="shared" si="44"/>
        <v>146.39861379289007</v>
      </c>
      <c r="W205" s="7">
        <f t="shared" si="45"/>
        <v>4201.1955360564152</v>
      </c>
      <c r="X205" s="7"/>
      <c r="Y205" s="7"/>
      <c r="Z205" s="7"/>
      <c r="AA205" s="7"/>
      <c r="AB205" s="7"/>
      <c r="AC205" s="7"/>
      <c r="AD205" s="7"/>
      <c r="AE205" s="7"/>
      <c r="AF205" s="7"/>
      <c r="AG205" s="30" t="s">
        <v>415</v>
      </c>
      <c r="AH205" s="1" t="s">
        <v>416</v>
      </c>
      <c r="AK205" s="1" t="e">
        <f>VLOOKUP(AH205,#REF!,1,0)</f>
        <v>#REF!</v>
      </c>
    </row>
    <row r="206" spans="1:37" x14ac:dyDescent="0.25">
      <c r="A206" s="5">
        <v>6691</v>
      </c>
      <c r="B206" s="5" t="s">
        <v>1125</v>
      </c>
      <c r="C206" s="6" t="s">
        <v>297</v>
      </c>
      <c r="D206" s="7">
        <f t="shared" si="39"/>
        <v>8747.1969086456593</v>
      </c>
      <c r="E206" s="8">
        <f t="shared" si="40"/>
        <v>5.9504427428691811E-5</v>
      </c>
      <c r="F206" s="9">
        <v>6.8274970362509086E-5</v>
      </c>
      <c r="G206" s="10">
        <f t="shared" si="46"/>
        <v>-8.7705429338172749E-6</v>
      </c>
      <c r="H206" s="41">
        <f t="shared" si="47"/>
        <v>8.5699999999999998E-2</v>
      </c>
      <c r="I206" s="41">
        <f t="shared" si="48"/>
        <v>1E-3</v>
      </c>
      <c r="J206" s="41">
        <f t="shared" si="49"/>
        <v>8.6699999999999999E-2</v>
      </c>
      <c r="K206" s="7">
        <f t="shared" si="41"/>
        <v>120.89942320420039</v>
      </c>
      <c r="L206" s="29">
        <f t="shared" si="50"/>
        <v>8.2244072350932205E-7</v>
      </c>
      <c r="M206" s="38">
        <f t="shared" si="42"/>
        <v>2651.7879625810419</v>
      </c>
      <c r="N206" s="39">
        <f t="shared" si="51"/>
        <v>1.8039278871122779E-5</v>
      </c>
      <c r="O206" s="7">
        <v>100009</v>
      </c>
      <c r="P206" s="7">
        <v>30867.42</v>
      </c>
      <c r="Q206" s="7">
        <v>0</v>
      </c>
      <c r="R206" s="7"/>
      <c r="S206" s="7">
        <v>8670.76</v>
      </c>
      <c r="T206" s="7">
        <v>130.86000000000001</v>
      </c>
      <c r="U206" s="7">
        <f t="shared" si="43"/>
        <v>8747.1969086456593</v>
      </c>
      <c r="V206" s="7">
        <f t="shared" si="44"/>
        <v>120.89942320420039</v>
      </c>
      <c r="W206" s="7">
        <f t="shared" si="45"/>
        <v>2651.7879625810419</v>
      </c>
      <c r="X206" s="7"/>
      <c r="Y206" s="7"/>
      <c r="Z206" s="7"/>
      <c r="AA206" s="7"/>
      <c r="AB206" s="7"/>
      <c r="AC206" s="7"/>
      <c r="AD206" s="7"/>
      <c r="AE206" s="7"/>
      <c r="AF206" s="7"/>
      <c r="AG206" s="30" t="s">
        <v>417</v>
      </c>
      <c r="AH206" s="1" t="s">
        <v>418</v>
      </c>
      <c r="AK206" s="1" t="e">
        <f>VLOOKUP(AH206,#REF!,1,0)</f>
        <v>#REF!</v>
      </c>
    </row>
    <row r="207" spans="1:37" x14ac:dyDescent="0.25">
      <c r="A207" s="5">
        <v>7276</v>
      </c>
      <c r="B207" s="5" t="s">
        <v>1125</v>
      </c>
      <c r="C207" s="6" t="s">
        <v>303</v>
      </c>
      <c r="D207" s="7">
        <f t="shared" si="39"/>
        <v>101220.88323154222</v>
      </c>
      <c r="E207" s="8">
        <f t="shared" si="40"/>
        <v>6.8857380980714142E-4</v>
      </c>
      <c r="F207" s="9">
        <v>6.6184771882832176E-4</v>
      </c>
      <c r="G207" s="10">
        <f t="shared" si="46"/>
        <v>2.6726090978819667E-5</v>
      </c>
      <c r="H207" s="41">
        <f t="shared" si="47"/>
        <v>8.5699999999999998E-2</v>
      </c>
      <c r="I207" s="41">
        <f t="shared" si="48"/>
        <v>1E-3</v>
      </c>
      <c r="J207" s="41">
        <f t="shared" si="49"/>
        <v>8.6699999999999999E-2</v>
      </c>
      <c r="K207" s="7">
        <f t="shared" si="41"/>
        <v>1419.2054941668068</v>
      </c>
      <c r="L207" s="29">
        <f t="shared" si="50"/>
        <v>9.6544082882804135E-6</v>
      </c>
      <c r="M207" s="38">
        <f t="shared" si="42"/>
        <v>30685.981179859384</v>
      </c>
      <c r="N207" s="39">
        <f t="shared" si="51"/>
        <v>2.0874707169223427E-4</v>
      </c>
      <c r="O207" s="7">
        <v>1157287.99</v>
      </c>
      <c r="P207" s="7">
        <v>378786.09</v>
      </c>
      <c r="Q207" s="7">
        <v>0</v>
      </c>
      <c r="R207" s="7"/>
      <c r="S207" s="7">
        <v>100336.37</v>
      </c>
      <c r="T207" s="7">
        <v>1536.13</v>
      </c>
      <c r="U207" s="7">
        <f t="shared" si="43"/>
        <v>101220.88323154222</v>
      </c>
      <c r="V207" s="7">
        <f t="shared" si="44"/>
        <v>1419.2054941668068</v>
      </c>
      <c r="W207" s="7">
        <f t="shared" si="45"/>
        <v>30685.981179859384</v>
      </c>
      <c r="X207" s="7"/>
      <c r="Y207" s="7"/>
      <c r="Z207" s="7"/>
      <c r="AA207" s="7"/>
      <c r="AB207" s="7"/>
      <c r="AC207" s="7"/>
      <c r="AD207" s="7"/>
      <c r="AE207" s="7"/>
      <c r="AF207" s="7"/>
      <c r="AG207" s="30" t="s">
        <v>419</v>
      </c>
      <c r="AH207" s="1" t="s">
        <v>420</v>
      </c>
      <c r="AK207" s="1" t="e">
        <f>VLOOKUP(AH207,#REF!,1,0)</f>
        <v>#REF!</v>
      </c>
    </row>
    <row r="208" spans="1:37" x14ac:dyDescent="0.25">
      <c r="A208" s="5">
        <v>6373</v>
      </c>
      <c r="B208" s="5" t="s">
        <v>1125</v>
      </c>
      <c r="C208" s="6" t="s">
        <v>305</v>
      </c>
      <c r="D208" s="7">
        <f t="shared" si="39"/>
        <v>1703.4555545340663</v>
      </c>
      <c r="E208" s="8">
        <f t="shared" si="40"/>
        <v>1.1588071982532803E-5</v>
      </c>
      <c r="F208" s="9">
        <v>1.2709206169202238E-5</v>
      </c>
      <c r="G208" s="10">
        <f t="shared" si="46"/>
        <v>-1.1211341866694341E-6</v>
      </c>
      <c r="H208" s="41">
        <f t="shared" si="47"/>
        <v>8.5699999999999998E-2</v>
      </c>
      <c r="I208" s="41">
        <f t="shared" si="48"/>
        <v>1E-3</v>
      </c>
      <c r="J208" s="41">
        <f t="shared" si="49"/>
        <v>8.6699999999999999E-2</v>
      </c>
      <c r="K208" s="7">
        <f t="shared" si="41"/>
        <v>17.988015969629995</v>
      </c>
      <c r="L208" s="29">
        <f t="shared" si="50"/>
        <v>1.2236681099439474E-7</v>
      </c>
      <c r="M208" s="38">
        <f t="shared" si="42"/>
        <v>516.41719987353702</v>
      </c>
      <c r="N208" s="39">
        <f t="shared" si="51"/>
        <v>3.513023670752251E-6</v>
      </c>
      <c r="O208" s="7">
        <v>19476</v>
      </c>
      <c r="P208" s="7">
        <v>0</v>
      </c>
      <c r="Q208" s="7">
        <v>0</v>
      </c>
      <c r="R208" s="7"/>
      <c r="S208" s="7">
        <v>1688.57</v>
      </c>
      <c r="T208" s="7">
        <v>19.47</v>
      </c>
      <c r="U208" s="7">
        <f t="shared" si="43"/>
        <v>1703.4555545340663</v>
      </c>
      <c r="V208" s="7">
        <f t="shared" si="44"/>
        <v>17.988015969629995</v>
      </c>
      <c r="W208" s="7">
        <f t="shared" si="45"/>
        <v>516.41719987353702</v>
      </c>
      <c r="X208" s="7"/>
      <c r="Y208" s="7"/>
      <c r="Z208" s="7"/>
      <c r="AA208" s="7"/>
      <c r="AB208" s="7"/>
      <c r="AC208" s="7"/>
      <c r="AD208" s="7"/>
      <c r="AE208" s="7"/>
      <c r="AF208" s="7"/>
      <c r="AG208" s="30" t="s">
        <v>421</v>
      </c>
      <c r="AH208" s="1" t="s">
        <v>422</v>
      </c>
      <c r="AK208" s="1" t="e">
        <f>VLOOKUP(AH208,#REF!,1,0)</f>
        <v>#REF!</v>
      </c>
    </row>
    <row r="209" spans="1:37" x14ac:dyDescent="0.25">
      <c r="A209" s="5">
        <v>6717</v>
      </c>
      <c r="B209" s="5" t="s">
        <v>1125</v>
      </c>
      <c r="C209" s="6" t="s">
        <v>309</v>
      </c>
      <c r="D209" s="7">
        <f t="shared" si="39"/>
        <v>3859.4455569458582</v>
      </c>
      <c r="E209" s="8">
        <f t="shared" si="40"/>
        <v>2.6254593380798781E-5</v>
      </c>
      <c r="F209" s="9">
        <v>2.9191649083424506E-5</v>
      </c>
      <c r="G209" s="10">
        <f t="shared" si="46"/>
        <v>-2.9370557026257251E-6</v>
      </c>
      <c r="H209" s="41">
        <f t="shared" si="47"/>
        <v>8.5699999999999998E-2</v>
      </c>
      <c r="I209" s="41">
        <f t="shared" si="48"/>
        <v>1E-3</v>
      </c>
      <c r="J209" s="41">
        <f t="shared" si="49"/>
        <v>8.6699999999999999E-2</v>
      </c>
      <c r="K209" s="7">
        <f t="shared" si="41"/>
        <v>40.789466104733656</v>
      </c>
      <c r="L209" s="29">
        <f t="shared" si="50"/>
        <v>2.7747789960978571E-7</v>
      </c>
      <c r="M209" s="38">
        <f t="shared" si="42"/>
        <v>1170.0241090983425</v>
      </c>
      <c r="N209" s="39">
        <f t="shared" si="51"/>
        <v>7.9593057543781448E-6</v>
      </c>
      <c r="O209" s="7">
        <v>44126</v>
      </c>
      <c r="P209" s="7">
        <v>0</v>
      </c>
      <c r="Q209" s="7">
        <v>0</v>
      </c>
      <c r="R209" s="7"/>
      <c r="S209" s="7">
        <v>3825.72</v>
      </c>
      <c r="T209" s="7">
        <v>44.15</v>
      </c>
      <c r="U209" s="7">
        <f t="shared" si="43"/>
        <v>3859.4455569458582</v>
      </c>
      <c r="V209" s="7">
        <f t="shared" si="44"/>
        <v>40.789466104733656</v>
      </c>
      <c r="W209" s="7">
        <f t="shared" si="45"/>
        <v>1170.0241090983425</v>
      </c>
      <c r="X209" s="7"/>
      <c r="Y209" s="7"/>
      <c r="Z209" s="7"/>
      <c r="AA209" s="7"/>
      <c r="AB209" s="7"/>
      <c r="AC209" s="7"/>
      <c r="AD209" s="7"/>
      <c r="AE209" s="7"/>
      <c r="AF209" s="7"/>
      <c r="AG209" s="30" t="s">
        <v>423</v>
      </c>
      <c r="AH209" s="1" t="s">
        <v>424</v>
      </c>
      <c r="AK209" s="1" t="e">
        <f>VLOOKUP(AH209,#REF!,1,0)</f>
        <v>#REF!</v>
      </c>
    </row>
    <row r="210" spans="1:37" x14ac:dyDescent="0.25">
      <c r="A210" s="5">
        <v>6660</v>
      </c>
      <c r="B210" s="5" t="s">
        <v>1125</v>
      </c>
      <c r="C210" s="6" t="s">
        <v>313</v>
      </c>
      <c r="D210" s="7">
        <f t="shared" si="39"/>
        <v>52797.558619808624</v>
      </c>
      <c r="E210" s="8">
        <f t="shared" si="40"/>
        <v>3.5916517349681294E-4</v>
      </c>
      <c r="F210" s="9">
        <v>3.7170989311213488E-4</v>
      </c>
      <c r="G210" s="10">
        <f t="shared" si="46"/>
        <v>-1.2544719615321942E-5</v>
      </c>
      <c r="H210" s="41">
        <f t="shared" si="47"/>
        <v>8.5699999999999998E-2</v>
      </c>
      <c r="I210" s="41">
        <f t="shared" si="48"/>
        <v>1E-3</v>
      </c>
      <c r="J210" s="41">
        <f t="shared" si="49"/>
        <v>8.6699999999999999E-2</v>
      </c>
      <c r="K210" s="7">
        <f t="shared" si="41"/>
        <v>764.3474767331428</v>
      </c>
      <c r="L210" s="29">
        <f t="shared" si="50"/>
        <v>5.1996153092903278E-6</v>
      </c>
      <c r="M210" s="38">
        <f t="shared" si="42"/>
        <v>16006.033917367602</v>
      </c>
      <c r="N210" s="39">
        <f t="shared" si="51"/>
        <v>1.0888401091277666E-4</v>
      </c>
      <c r="O210" s="7">
        <v>603646.03</v>
      </c>
      <c r="P210" s="7">
        <v>223342.95</v>
      </c>
      <c r="Q210" s="7">
        <v>0</v>
      </c>
      <c r="R210" s="7"/>
      <c r="S210" s="7">
        <v>52336.19</v>
      </c>
      <c r="T210" s="7">
        <v>827.32</v>
      </c>
      <c r="U210" s="7">
        <f t="shared" si="43"/>
        <v>52797.558619808624</v>
      </c>
      <c r="V210" s="7">
        <f t="shared" si="44"/>
        <v>764.3474767331428</v>
      </c>
      <c r="W210" s="7">
        <f t="shared" si="45"/>
        <v>16006.033917367602</v>
      </c>
      <c r="X210" s="7"/>
      <c r="Y210" s="7"/>
      <c r="Z210" s="7"/>
      <c r="AA210" s="7"/>
      <c r="AB210" s="7"/>
      <c r="AC210" s="7"/>
      <c r="AD210" s="7"/>
      <c r="AE210" s="7"/>
      <c r="AF210" s="7"/>
      <c r="AG210" s="30" t="s">
        <v>425</v>
      </c>
      <c r="AH210" s="1" t="s">
        <v>426</v>
      </c>
      <c r="AK210" s="1" t="e">
        <f>VLOOKUP(AH210,#REF!,1,0)</f>
        <v>#REF!</v>
      </c>
    </row>
    <row r="211" spans="1:37" x14ac:dyDescent="0.25">
      <c r="A211" s="5">
        <v>6641</v>
      </c>
      <c r="B211" s="5" t="s">
        <v>1125</v>
      </c>
      <c r="C211" s="6" t="s">
        <v>317</v>
      </c>
      <c r="D211" s="7">
        <f t="shared" si="39"/>
        <v>89203.873237517808</v>
      </c>
      <c r="E211" s="8">
        <f t="shared" si="40"/>
        <v>6.0682587311755749E-4</v>
      </c>
      <c r="F211" s="9">
        <v>6.0279767760024043E-4</v>
      </c>
      <c r="G211" s="10">
        <f t="shared" si="46"/>
        <v>4.0281955173170677E-6</v>
      </c>
      <c r="H211" s="41">
        <f t="shared" si="47"/>
        <v>8.5699999999999998E-2</v>
      </c>
      <c r="I211" s="41">
        <f t="shared" si="48"/>
        <v>1E-3</v>
      </c>
      <c r="J211" s="41">
        <f t="shared" si="49"/>
        <v>8.6699999999999999E-2</v>
      </c>
      <c r="K211" s="7">
        <f t="shared" si="41"/>
        <v>991.39190018134866</v>
      </c>
      <c r="L211" s="29">
        <f t="shared" si="50"/>
        <v>6.7441270607989306E-6</v>
      </c>
      <c r="M211" s="38">
        <f t="shared" si="42"/>
        <v>27042.921262359032</v>
      </c>
      <c r="N211" s="39">
        <f t="shared" si="51"/>
        <v>1.8396448171017799E-4</v>
      </c>
      <c r="O211" s="7">
        <v>1019882.6</v>
      </c>
      <c r="P211" s="7">
        <v>52663.99</v>
      </c>
      <c r="Q211" s="7">
        <v>0</v>
      </c>
      <c r="R211" s="7"/>
      <c r="S211" s="7">
        <v>88424.37</v>
      </c>
      <c r="T211" s="7">
        <v>1073.07</v>
      </c>
      <c r="U211" s="7">
        <f t="shared" si="43"/>
        <v>89203.873237517808</v>
      </c>
      <c r="V211" s="7">
        <f t="shared" si="44"/>
        <v>991.39190018134866</v>
      </c>
      <c r="W211" s="7">
        <f t="shared" si="45"/>
        <v>27042.921262359032</v>
      </c>
      <c r="X211" s="7"/>
      <c r="Y211" s="7"/>
      <c r="Z211" s="7"/>
      <c r="AA211" s="7"/>
      <c r="AB211" s="7"/>
      <c r="AC211" s="7"/>
      <c r="AD211" s="7"/>
      <c r="AE211" s="7"/>
      <c r="AF211" s="7"/>
      <c r="AG211" s="30" t="s">
        <v>427</v>
      </c>
      <c r="AH211" s="1" t="s">
        <v>428</v>
      </c>
      <c r="AK211" s="1" t="e">
        <f>VLOOKUP(AH211,#REF!,1,0)</f>
        <v>#REF!</v>
      </c>
    </row>
    <row r="212" spans="1:37" x14ac:dyDescent="0.25">
      <c r="A212" s="5">
        <v>6417</v>
      </c>
      <c r="B212" s="5" t="s">
        <v>1125</v>
      </c>
      <c r="C212" s="6" t="s">
        <v>321</v>
      </c>
      <c r="D212" s="7">
        <f t="shared" si="39"/>
        <v>3388.490138409059</v>
      </c>
      <c r="E212" s="8">
        <f t="shared" si="40"/>
        <v>2.3050831899589466E-5</v>
      </c>
      <c r="F212" s="9">
        <v>2.3297818635168213E-5</v>
      </c>
      <c r="G212" s="10">
        <f t="shared" si="46"/>
        <v>-2.4698673557874731E-7</v>
      </c>
      <c r="H212" s="41">
        <f t="shared" si="47"/>
        <v>8.5699999999999998E-2</v>
      </c>
      <c r="I212" s="41">
        <f t="shared" si="48"/>
        <v>1E-3</v>
      </c>
      <c r="J212" s="41">
        <f t="shared" si="49"/>
        <v>8.6699999999999999E-2</v>
      </c>
      <c r="K212" s="7">
        <f t="shared" si="41"/>
        <v>35.791255195863691</v>
      </c>
      <c r="L212" s="29">
        <f t="shared" si="50"/>
        <v>2.4347664396111214E-7</v>
      </c>
      <c r="M212" s="38">
        <f t="shared" si="42"/>
        <v>1027.2499240844181</v>
      </c>
      <c r="N212" s="39">
        <f t="shared" si="51"/>
        <v>6.9880579112600132E-6</v>
      </c>
      <c r="O212" s="7">
        <v>38741.68</v>
      </c>
      <c r="P212" s="7">
        <v>0</v>
      </c>
      <c r="Q212" s="7">
        <v>0</v>
      </c>
      <c r="R212" s="7"/>
      <c r="S212" s="7">
        <v>3358.88</v>
      </c>
      <c r="T212" s="7">
        <v>38.74</v>
      </c>
      <c r="U212" s="7">
        <f t="shared" si="43"/>
        <v>3388.490138409059</v>
      </c>
      <c r="V212" s="7">
        <f t="shared" si="44"/>
        <v>35.791255195863691</v>
      </c>
      <c r="W212" s="7">
        <f t="shared" si="45"/>
        <v>1027.2499240844181</v>
      </c>
      <c r="X212" s="7"/>
      <c r="Y212" s="7"/>
      <c r="Z212" s="7"/>
      <c r="AA212" s="7"/>
      <c r="AB212" s="7"/>
      <c r="AC212" s="7"/>
      <c r="AD212" s="7"/>
      <c r="AE212" s="7"/>
      <c r="AF212" s="7"/>
      <c r="AG212" s="30" t="s">
        <v>429</v>
      </c>
      <c r="AH212" s="1" t="s">
        <v>430</v>
      </c>
      <c r="AK212" s="1" t="e">
        <f>VLOOKUP(AH212,#REF!,1,0)</f>
        <v>#REF!</v>
      </c>
    </row>
    <row r="213" spans="1:37" x14ac:dyDescent="0.25">
      <c r="A213" s="5">
        <v>6663</v>
      </c>
      <c r="B213" s="5" t="s">
        <v>1125</v>
      </c>
      <c r="C213" s="6" t="s">
        <v>325</v>
      </c>
      <c r="D213" s="7">
        <f t="shared" si="39"/>
        <v>79854.958247858405</v>
      </c>
      <c r="E213" s="8">
        <f t="shared" si="40"/>
        <v>5.4322814697178477E-4</v>
      </c>
      <c r="F213" s="9">
        <v>4.8738839984675364E-4</v>
      </c>
      <c r="G213" s="10">
        <f t="shared" si="46"/>
        <v>5.5839747125031132E-5</v>
      </c>
      <c r="H213" s="41">
        <f t="shared" si="47"/>
        <v>8.5699999999999998E-2</v>
      </c>
      <c r="I213" s="41">
        <f t="shared" si="48"/>
        <v>1E-3</v>
      </c>
      <c r="J213" s="41">
        <f t="shared" si="49"/>
        <v>8.6699999999999999E-2</v>
      </c>
      <c r="K213" s="7">
        <f t="shared" si="41"/>
        <v>1027.5342311896654</v>
      </c>
      <c r="L213" s="29">
        <f t="shared" si="50"/>
        <v>6.9899919630126298E-6</v>
      </c>
      <c r="M213" s="38">
        <f t="shared" si="42"/>
        <v>24208.717289167493</v>
      </c>
      <c r="N213" s="39">
        <f t="shared" si="51"/>
        <v>1.6468428413348962E-4</v>
      </c>
      <c r="O213" s="7">
        <v>913002.75</v>
      </c>
      <c r="P213" s="7">
        <v>199301.66</v>
      </c>
      <c r="Q213" s="7">
        <v>0</v>
      </c>
      <c r="R213" s="7"/>
      <c r="S213" s="7">
        <v>79157.149999999994</v>
      </c>
      <c r="T213" s="7">
        <v>1112.19</v>
      </c>
      <c r="U213" s="7">
        <f t="shared" si="43"/>
        <v>79854.958247858405</v>
      </c>
      <c r="V213" s="7">
        <f t="shared" si="44"/>
        <v>1027.5342311896654</v>
      </c>
      <c r="W213" s="7">
        <f t="shared" si="45"/>
        <v>24208.717289167493</v>
      </c>
      <c r="X213" s="7"/>
      <c r="Y213" s="7"/>
      <c r="Z213" s="7"/>
      <c r="AA213" s="7"/>
      <c r="AB213" s="7"/>
      <c r="AC213" s="7"/>
      <c r="AD213" s="7"/>
      <c r="AE213" s="7"/>
      <c r="AF213" s="7"/>
      <c r="AG213" s="30" t="s">
        <v>431</v>
      </c>
      <c r="AH213" s="1" t="s">
        <v>432</v>
      </c>
      <c r="AK213" s="1" t="e">
        <f>VLOOKUP(AH213,#REF!,1,0)</f>
        <v>#REF!</v>
      </c>
    </row>
    <row r="214" spans="1:37" x14ac:dyDescent="0.25">
      <c r="A214" s="5">
        <v>6632</v>
      </c>
      <c r="B214" s="5" t="s">
        <v>1125</v>
      </c>
      <c r="C214" s="6" t="s">
        <v>327</v>
      </c>
      <c r="D214" s="7">
        <f t="shared" si="39"/>
        <v>96756.521648512004</v>
      </c>
      <c r="E214" s="8">
        <f t="shared" si="40"/>
        <v>6.5820416309548516E-4</v>
      </c>
      <c r="F214" s="9">
        <v>6.2304465876600258E-4</v>
      </c>
      <c r="G214" s="10">
        <f t="shared" si="46"/>
        <v>3.5159504329482574E-5</v>
      </c>
      <c r="H214" s="41">
        <f t="shared" si="47"/>
        <v>8.5699999999999998E-2</v>
      </c>
      <c r="I214" s="41">
        <f t="shared" si="48"/>
        <v>1E-3</v>
      </c>
      <c r="J214" s="41">
        <f t="shared" si="49"/>
        <v>8.6699999999999999E-2</v>
      </c>
      <c r="K214" s="7">
        <f t="shared" si="41"/>
        <v>1234.6412440254105</v>
      </c>
      <c r="L214" s="29">
        <f t="shared" si="50"/>
        <v>8.3988757853348422E-6</v>
      </c>
      <c r="M214" s="38">
        <f t="shared" si="42"/>
        <v>29332.57157560232</v>
      </c>
      <c r="N214" s="39">
        <f t="shared" si="51"/>
        <v>1.9954025213404989E-4</v>
      </c>
      <c r="O214" s="7">
        <v>1106242.42</v>
      </c>
      <c r="P214" s="7">
        <v>229817.09</v>
      </c>
      <c r="Q214" s="7">
        <v>0</v>
      </c>
      <c r="R214" s="7"/>
      <c r="S214" s="7">
        <v>95911.02</v>
      </c>
      <c r="T214" s="7">
        <v>1336.36</v>
      </c>
      <c r="U214" s="7">
        <f t="shared" si="43"/>
        <v>96756.521648512004</v>
      </c>
      <c r="V214" s="7">
        <f t="shared" si="44"/>
        <v>1234.6412440254105</v>
      </c>
      <c r="W214" s="7">
        <f t="shared" si="45"/>
        <v>29332.57157560232</v>
      </c>
      <c r="X214" s="7"/>
      <c r="Y214" s="7"/>
      <c r="Z214" s="7"/>
      <c r="AA214" s="7"/>
      <c r="AB214" s="7"/>
      <c r="AC214" s="7"/>
      <c r="AD214" s="7"/>
      <c r="AE214" s="7"/>
      <c r="AF214" s="7"/>
      <c r="AG214" s="30" t="s">
        <v>433</v>
      </c>
      <c r="AH214" s="1" t="s">
        <v>434</v>
      </c>
      <c r="AK214" s="1" t="e">
        <f>VLOOKUP(AH214,#REF!,1,0)</f>
        <v>#REF!</v>
      </c>
    </row>
    <row r="215" spans="1:37" x14ac:dyDescent="0.25">
      <c r="A215" s="5">
        <v>6685</v>
      </c>
      <c r="B215" s="5" t="s">
        <v>1125</v>
      </c>
      <c r="C215" s="6" t="s">
        <v>329</v>
      </c>
      <c r="D215" s="7">
        <f t="shared" si="39"/>
        <v>19940.589768744499</v>
      </c>
      <c r="E215" s="8">
        <f t="shared" si="40"/>
        <v>1.3564955598596297E-4</v>
      </c>
      <c r="F215" s="9">
        <v>1.3687312865351111E-4</v>
      </c>
      <c r="G215" s="10">
        <f t="shared" si="46"/>
        <v>-1.2235726675481325E-6</v>
      </c>
      <c r="H215" s="41">
        <f t="shared" si="47"/>
        <v>8.5699999999999998E-2</v>
      </c>
      <c r="I215" s="41">
        <f t="shared" si="48"/>
        <v>1E-3</v>
      </c>
      <c r="J215" s="41">
        <f t="shared" si="49"/>
        <v>8.6699999999999999E-2</v>
      </c>
      <c r="K215" s="7">
        <f t="shared" si="41"/>
        <v>210.71015933197293</v>
      </c>
      <c r="L215" s="29">
        <f t="shared" si="50"/>
        <v>1.4333948938619214E-6</v>
      </c>
      <c r="M215" s="38">
        <f t="shared" si="42"/>
        <v>6045.1612634053017</v>
      </c>
      <c r="N215" s="39">
        <f t="shared" si="51"/>
        <v>4.1123329387669483E-5</v>
      </c>
      <c r="O215" s="7">
        <v>227987.92</v>
      </c>
      <c r="P215" s="7">
        <v>0</v>
      </c>
      <c r="Q215" s="7">
        <v>0</v>
      </c>
      <c r="R215" s="7"/>
      <c r="S215" s="7">
        <v>19766.34</v>
      </c>
      <c r="T215" s="7">
        <v>228.07</v>
      </c>
      <c r="U215" s="7">
        <f t="shared" si="43"/>
        <v>19940.589768744499</v>
      </c>
      <c r="V215" s="7">
        <f t="shared" si="44"/>
        <v>210.71015933197293</v>
      </c>
      <c r="W215" s="7">
        <f t="shared" si="45"/>
        <v>6045.1612634053017</v>
      </c>
      <c r="X215" s="7"/>
      <c r="Y215" s="7"/>
      <c r="Z215" s="7"/>
      <c r="AA215" s="7"/>
      <c r="AB215" s="7"/>
      <c r="AC215" s="7"/>
      <c r="AD215" s="7"/>
      <c r="AE215" s="7"/>
      <c r="AF215" s="7"/>
      <c r="AG215" s="30" t="s">
        <v>435</v>
      </c>
      <c r="AH215" s="1" t="s">
        <v>436</v>
      </c>
      <c r="AK215" s="1" t="e">
        <f>VLOOKUP(AH215,#REF!,1,0)</f>
        <v>#REF!</v>
      </c>
    </row>
    <row r="216" spans="1:37" x14ac:dyDescent="0.25">
      <c r="A216" s="5">
        <v>6664</v>
      </c>
      <c r="B216" s="5" t="s">
        <v>1125</v>
      </c>
      <c r="C216" s="6" t="s">
        <v>331</v>
      </c>
      <c r="D216" s="7">
        <f t="shared" si="39"/>
        <v>3751.310625678273</v>
      </c>
      <c r="E216" s="8">
        <f t="shared" si="40"/>
        <v>2.5518985478367911E-5</v>
      </c>
      <c r="F216" s="9">
        <v>2.5088647500206963E-5</v>
      </c>
      <c r="G216" s="10">
        <f t="shared" si="46"/>
        <v>4.3033797816094838E-7</v>
      </c>
      <c r="H216" s="41">
        <f t="shared" si="47"/>
        <v>8.5699999999999998E-2</v>
      </c>
      <c r="I216" s="41">
        <f t="shared" si="48"/>
        <v>1E-3</v>
      </c>
      <c r="J216" s="41">
        <f t="shared" si="49"/>
        <v>8.6699999999999999E-2</v>
      </c>
      <c r="K216" s="7">
        <f t="shared" si="41"/>
        <v>72.691170852105202</v>
      </c>
      <c r="L216" s="29">
        <f t="shared" si="50"/>
        <v>4.9449515608828867E-7</v>
      </c>
      <c r="M216" s="38">
        <f t="shared" si="42"/>
        <v>1137.2420748004192</v>
      </c>
      <c r="N216" s="39">
        <f t="shared" si="51"/>
        <v>7.7362998930469988E-6</v>
      </c>
      <c r="O216" s="7">
        <v>42889.8</v>
      </c>
      <c r="P216" s="7">
        <v>35794.25</v>
      </c>
      <c r="Q216" s="7">
        <v>0</v>
      </c>
      <c r="R216" s="7"/>
      <c r="S216" s="7">
        <v>3718.53</v>
      </c>
      <c r="T216" s="7">
        <v>78.680000000000007</v>
      </c>
      <c r="U216" s="7">
        <f t="shared" si="43"/>
        <v>3751.310625678273</v>
      </c>
      <c r="V216" s="7">
        <f t="shared" si="44"/>
        <v>72.691170852105202</v>
      </c>
      <c r="W216" s="7">
        <f t="shared" si="45"/>
        <v>1137.2420748004192</v>
      </c>
      <c r="X216" s="7"/>
      <c r="Y216" s="7"/>
      <c r="Z216" s="7"/>
      <c r="AA216" s="7"/>
      <c r="AB216" s="7"/>
      <c r="AC216" s="7"/>
      <c r="AD216" s="7"/>
      <c r="AE216" s="7"/>
      <c r="AF216" s="7"/>
      <c r="AG216" s="30" t="s">
        <v>437</v>
      </c>
      <c r="AH216" s="1" t="s">
        <v>438</v>
      </c>
      <c r="AK216" s="1" t="e">
        <f>VLOOKUP(AH216,#REF!,1,0)</f>
        <v>#REF!</v>
      </c>
    </row>
    <row r="217" spans="1:37" x14ac:dyDescent="0.25">
      <c r="A217" s="5">
        <v>6377</v>
      </c>
      <c r="B217" s="5" t="s">
        <v>1125</v>
      </c>
      <c r="C217" s="6" t="s">
        <v>335</v>
      </c>
      <c r="D217" s="7">
        <f t="shared" si="39"/>
        <v>1535.9417441321393</v>
      </c>
      <c r="E217" s="8">
        <f t="shared" si="40"/>
        <v>1.044852825458574E-5</v>
      </c>
      <c r="F217" s="9">
        <v>1.1455350157784278E-5</v>
      </c>
      <c r="G217" s="10">
        <f t="shared" si="46"/>
        <v>-1.0068219031985375E-6</v>
      </c>
      <c r="H217" s="41">
        <f t="shared" si="47"/>
        <v>8.5699999999999998E-2</v>
      </c>
      <c r="I217" s="41">
        <f t="shared" si="48"/>
        <v>1E-3</v>
      </c>
      <c r="J217" s="41">
        <f t="shared" si="49"/>
        <v>8.6699999999999999E-2</v>
      </c>
      <c r="K217" s="7">
        <f t="shared" si="41"/>
        <v>16.232636907365126</v>
      </c>
      <c r="L217" s="29">
        <f t="shared" si="50"/>
        <v>1.1042551973145946E-7</v>
      </c>
      <c r="M217" s="38">
        <f t="shared" si="42"/>
        <v>465.63394774954998</v>
      </c>
      <c r="N217" s="39">
        <f t="shared" si="51"/>
        <v>3.1675611903526164E-6</v>
      </c>
      <c r="O217" s="7">
        <v>17560.5</v>
      </c>
      <c r="P217" s="7">
        <v>0</v>
      </c>
      <c r="Q217" s="7">
        <v>0</v>
      </c>
      <c r="R217" s="7"/>
      <c r="S217" s="7">
        <v>1522.52</v>
      </c>
      <c r="T217" s="7">
        <v>17.57</v>
      </c>
      <c r="U217" s="7">
        <f t="shared" si="43"/>
        <v>1535.9417441321393</v>
      </c>
      <c r="V217" s="7">
        <f t="shared" si="44"/>
        <v>16.232636907365126</v>
      </c>
      <c r="W217" s="7">
        <f t="shared" si="45"/>
        <v>465.63394774954998</v>
      </c>
      <c r="X217" s="7"/>
      <c r="Y217" s="7"/>
      <c r="Z217" s="7"/>
      <c r="AA217" s="7"/>
      <c r="AB217" s="7"/>
      <c r="AC217" s="7"/>
      <c r="AD217" s="7"/>
      <c r="AE217" s="7"/>
      <c r="AF217" s="7"/>
      <c r="AG217" s="30" t="s">
        <v>439</v>
      </c>
      <c r="AH217" s="1" t="s">
        <v>440</v>
      </c>
      <c r="AK217" s="1" t="e">
        <f>VLOOKUP(AH217,#REF!,1,0)</f>
        <v>#REF!</v>
      </c>
    </row>
    <row r="218" spans="1:37" x14ac:dyDescent="0.25">
      <c r="A218" s="5">
        <v>6631</v>
      </c>
      <c r="B218" s="5" t="s">
        <v>1125</v>
      </c>
      <c r="C218" s="6" t="s">
        <v>337</v>
      </c>
      <c r="D218" s="7">
        <f t="shared" si="39"/>
        <v>32351.047888001398</v>
      </c>
      <c r="E218" s="8">
        <f t="shared" si="40"/>
        <v>2.2007399643547842E-4</v>
      </c>
      <c r="F218" s="9">
        <v>2.2058460112883965E-4</v>
      </c>
      <c r="G218" s="10">
        <f t="shared" si="46"/>
        <v>-5.1060469336122716E-7</v>
      </c>
      <c r="H218" s="41">
        <f t="shared" si="47"/>
        <v>8.5699999999999998E-2</v>
      </c>
      <c r="I218" s="41">
        <f t="shared" si="48"/>
        <v>1E-3</v>
      </c>
      <c r="J218" s="41">
        <f t="shared" si="49"/>
        <v>8.6699999999999999E-2</v>
      </c>
      <c r="K218" s="7">
        <f t="shared" si="41"/>
        <v>341.88316946900767</v>
      </c>
      <c r="L218" s="29">
        <f t="shared" si="50"/>
        <v>2.3257235957101064E-6</v>
      </c>
      <c r="M218" s="38">
        <f t="shared" si="42"/>
        <v>9807.4983634463133</v>
      </c>
      <c r="N218" s="39">
        <f t="shared" si="51"/>
        <v>6.6717324500593963E-5</v>
      </c>
      <c r="O218" s="7">
        <v>369876.26</v>
      </c>
      <c r="P218" s="7">
        <v>0</v>
      </c>
      <c r="Q218" s="7">
        <v>0</v>
      </c>
      <c r="R218" s="7"/>
      <c r="S218" s="7">
        <v>32068.35</v>
      </c>
      <c r="T218" s="7">
        <v>370.05</v>
      </c>
      <c r="U218" s="7">
        <f t="shared" si="43"/>
        <v>32351.047888001398</v>
      </c>
      <c r="V218" s="7">
        <f t="shared" si="44"/>
        <v>341.88316946900767</v>
      </c>
      <c r="W218" s="7">
        <f t="shared" si="45"/>
        <v>9807.4983634463133</v>
      </c>
      <c r="X218" s="7"/>
      <c r="Y218" s="7"/>
      <c r="Z218" s="7"/>
      <c r="AA218" s="7"/>
      <c r="AB218" s="7"/>
      <c r="AC218" s="7"/>
      <c r="AD218" s="7"/>
      <c r="AE218" s="7"/>
      <c r="AF218" s="7"/>
      <c r="AG218" s="30" t="s">
        <v>441</v>
      </c>
      <c r="AH218" s="1" t="s">
        <v>442</v>
      </c>
      <c r="AK218" s="1" t="e">
        <f>VLOOKUP(AH218,#REF!,1,0)</f>
        <v>#REF!</v>
      </c>
    </row>
    <row r="219" spans="1:37" x14ac:dyDescent="0.25">
      <c r="A219" s="5">
        <v>6637</v>
      </c>
      <c r="B219" s="5" t="s">
        <v>1125</v>
      </c>
      <c r="C219" s="6" t="s">
        <v>339</v>
      </c>
      <c r="D219" s="7">
        <f t="shared" si="39"/>
        <v>69616.711883926648</v>
      </c>
      <c r="E219" s="8">
        <f t="shared" si="40"/>
        <v>4.7358057939988108E-4</v>
      </c>
      <c r="F219" s="9">
        <v>4.7708669622671662E-4</v>
      </c>
      <c r="G219" s="10">
        <f t="shared" si="46"/>
        <v>-3.5061168268355489E-6</v>
      </c>
      <c r="H219" s="41">
        <f t="shared" si="47"/>
        <v>8.5699999999999998E-2</v>
      </c>
      <c r="I219" s="41">
        <f t="shared" si="48"/>
        <v>1E-3</v>
      </c>
      <c r="J219" s="41">
        <f t="shared" si="49"/>
        <v>8.6699999999999999E-2</v>
      </c>
      <c r="K219" s="7">
        <f t="shared" si="41"/>
        <v>766.29687137597364</v>
      </c>
      <c r="L219" s="29">
        <f t="shared" si="50"/>
        <v>5.2128764274823233E-6</v>
      </c>
      <c r="M219" s="38">
        <f t="shared" si="42"/>
        <v>21104.904862242605</v>
      </c>
      <c r="N219" s="39">
        <f t="shared" si="51"/>
        <v>1.4357002510409964E-4</v>
      </c>
      <c r="O219" s="7">
        <v>795950.1</v>
      </c>
      <c r="P219" s="7">
        <v>33194.639999999999</v>
      </c>
      <c r="Q219" s="7">
        <v>0</v>
      </c>
      <c r="R219" s="7"/>
      <c r="S219" s="7">
        <v>69008.37</v>
      </c>
      <c r="T219" s="7">
        <v>829.43</v>
      </c>
      <c r="U219" s="7">
        <f t="shared" si="43"/>
        <v>69616.711883926648</v>
      </c>
      <c r="V219" s="7">
        <f t="shared" si="44"/>
        <v>766.29687137597364</v>
      </c>
      <c r="W219" s="7">
        <f t="shared" si="45"/>
        <v>21104.904862242605</v>
      </c>
      <c r="X219" s="7"/>
      <c r="Y219" s="7"/>
      <c r="Z219" s="7"/>
      <c r="AA219" s="7"/>
      <c r="AB219" s="7"/>
      <c r="AC219" s="7"/>
      <c r="AD219" s="7"/>
      <c r="AE219" s="7"/>
      <c r="AF219" s="7"/>
      <c r="AG219" s="30" t="s">
        <v>443</v>
      </c>
      <c r="AH219" s="1" t="s">
        <v>444</v>
      </c>
      <c r="AK219" s="1" t="e">
        <f>VLOOKUP(AH219,#REF!,1,0)</f>
        <v>#REF!</v>
      </c>
    </row>
    <row r="220" spans="1:37" x14ac:dyDescent="0.25">
      <c r="A220" s="5">
        <v>6640</v>
      </c>
      <c r="B220" s="5" t="s">
        <v>1125</v>
      </c>
      <c r="C220" s="6" t="s">
        <v>341</v>
      </c>
      <c r="D220" s="7">
        <f t="shared" si="39"/>
        <v>13670.498917849609</v>
      </c>
      <c r="E220" s="8">
        <f t="shared" si="40"/>
        <v>9.2996101410176265E-5</v>
      </c>
      <c r="F220" s="9">
        <v>9.8528047808898742E-5</v>
      </c>
      <c r="G220" s="10">
        <f t="shared" si="46"/>
        <v>-5.5319463987224771E-6</v>
      </c>
      <c r="H220" s="41">
        <f t="shared" si="47"/>
        <v>8.5699999999999998E-2</v>
      </c>
      <c r="I220" s="41">
        <f t="shared" si="48"/>
        <v>1E-3</v>
      </c>
      <c r="J220" s="41">
        <f t="shared" si="49"/>
        <v>8.6699999999999999E-2</v>
      </c>
      <c r="K220" s="7">
        <f t="shared" si="41"/>
        <v>144.35683077836092</v>
      </c>
      <c r="L220" s="29">
        <f t="shared" si="50"/>
        <v>9.8201408412296773E-7</v>
      </c>
      <c r="M220" s="38">
        <f t="shared" si="42"/>
        <v>4144.3293035967099</v>
      </c>
      <c r="N220" s="39">
        <f t="shared" si="51"/>
        <v>2.8192567843388545E-5</v>
      </c>
      <c r="O220" s="7">
        <v>156297.57</v>
      </c>
      <c r="P220" s="7">
        <v>0</v>
      </c>
      <c r="Q220" s="7">
        <v>0</v>
      </c>
      <c r="R220" s="7"/>
      <c r="S220" s="7">
        <v>13551.04</v>
      </c>
      <c r="T220" s="7">
        <v>156.25</v>
      </c>
      <c r="U220" s="7">
        <f t="shared" si="43"/>
        <v>13670.498917849609</v>
      </c>
      <c r="V220" s="7">
        <f t="shared" si="44"/>
        <v>144.35683077836092</v>
      </c>
      <c r="W220" s="7">
        <f t="shared" si="45"/>
        <v>4144.3293035967099</v>
      </c>
      <c r="X220" s="7"/>
      <c r="Y220" s="7"/>
      <c r="Z220" s="7"/>
      <c r="AA220" s="7"/>
      <c r="AB220" s="7"/>
      <c r="AC220" s="7"/>
      <c r="AD220" s="7"/>
      <c r="AE220" s="7"/>
      <c r="AF220" s="7"/>
      <c r="AG220" s="30" t="s">
        <v>445</v>
      </c>
      <c r="AH220" s="1" t="s">
        <v>446</v>
      </c>
      <c r="AK220" s="1" t="e">
        <f>VLOOKUP(AH220,#REF!,1,0)</f>
        <v>#REF!</v>
      </c>
    </row>
    <row r="221" spans="1:37" x14ac:dyDescent="0.25">
      <c r="A221" s="5">
        <v>6746</v>
      </c>
      <c r="B221" s="5" t="s">
        <v>1125</v>
      </c>
      <c r="C221" s="6" t="s">
        <v>343</v>
      </c>
      <c r="D221" s="7">
        <f t="shared" si="39"/>
        <v>112288.09345144186</v>
      </c>
      <c r="E221" s="8">
        <f t="shared" si="40"/>
        <v>7.6386055757855504E-4</v>
      </c>
      <c r="F221" s="9">
        <v>7.9406255670506475E-4</v>
      </c>
      <c r="G221" s="10">
        <f t="shared" si="46"/>
        <v>-3.0201999126509707E-5</v>
      </c>
      <c r="H221" s="41">
        <f t="shared" si="47"/>
        <v>8.5699999999999998E-2</v>
      </c>
      <c r="I221" s="41">
        <f t="shared" si="48"/>
        <v>1E-3</v>
      </c>
      <c r="J221" s="41">
        <f t="shared" si="49"/>
        <v>8.6699999999999999E-2</v>
      </c>
      <c r="K221" s="7">
        <f t="shared" si="41"/>
        <v>1352.4733732892323</v>
      </c>
      <c r="L221" s="29">
        <f t="shared" si="50"/>
        <v>9.2004506735847208E-6</v>
      </c>
      <c r="M221" s="38">
        <f t="shared" si="42"/>
        <v>34041.101128225535</v>
      </c>
      <c r="N221" s="39">
        <f t="shared" si="51"/>
        <v>2.3157089669207883E-4</v>
      </c>
      <c r="O221" s="7">
        <v>1283814.6000000001</v>
      </c>
      <c r="P221" s="7">
        <v>180100.4</v>
      </c>
      <c r="Q221" s="7">
        <v>0</v>
      </c>
      <c r="R221" s="7"/>
      <c r="S221" s="7">
        <v>111306.87</v>
      </c>
      <c r="T221" s="7">
        <v>1463.9</v>
      </c>
      <c r="U221" s="7">
        <f t="shared" si="43"/>
        <v>112288.09345144186</v>
      </c>
      <c r="V221" s="7">
        <f t="shared" si="44"/>
        <v>1352.4733732892323</v>
      </c>
      <c r="W221" s="7">
        <f t="shared" si="45"/>
        <v>34041.101128225535</v>
      </c>
      <c r="X221" s="7"/>
      <c r="Y221" s="7"/>
      <c r="Z221" s="7"/>
      <c r="AA221" s="7"/>
      <c r="AB221" s="7"/>
      <c r="AC221" s="7"/>
      <c r="AD221" s="7"/>
      <c r="AE221" s="7"/>
      <c r="AF221" s="7"/>
      <c r="AG221" s="30" t="s">
        <v>447</v>
      </c>
      <c r="AH221" s="1" t="s">
        <v>448</v>
      </c>
      <c r="AK221" s="1" t="e">
        <f>VLOOKUP(AH221,#REF!,1,0)</f>
        <v>#REF!</v>
      </c>
    </row>
    <row r="222" spans="1:37" x14ac:dyDescent="0.25">
      <c r="A222" s="5">
        <v>6635</v>
      </c>
      <c r="B222" s="5" t="s">
        <v>1125</v>
      </c>
      <c r="C222" s="6" t="s">
        <v>345</v>
      </c>
      <c r="D222" s="7">
        <f t="shared" si="39"/>
        <v>218837.68128085486</v>
      </c>
      <c r="E222" s="8">
        <f t="shared" si="40"/>
        <v>1.4886838675792428E-3</v>
      </c>
      <c r="F222" s="9">
        <v>1.4626674491394201E-3</v>
      </c>
      <c r="G222" s="10">
        <f t="shared" si="46"/>
        <v>2.6016418439822738E-5</v>
      </c>
      <c r="H222" s="41">
        <f t="shared" si="47"/>
        <v>8.5699999999999998E-2</v>
      </c>
      <c r="I222" s="41">
        <f t="shared" si="48"/>
        <v>1E-3</v>
      </c>
      <c r="J222" s="41">
        <f t="shared" si="49"/>
        <v>8.6699999999999999E-2</v>
      </c>
      <c r="K222" s="7">
        <f t="shared" si="41"/>
        <v>2438.7758477160914</v>
      </c>
      <c r="L222" s="29">
        <f t="shared" si="50"/>
        <v>1.6590224498300147E-5</v>
      </c>
      <c r="M222" s="38">
        <f t="shared" si="42"/>
        <v>66342.524930031315</v>
      </c>
      <c r="N222" s="39">
        <f t="shared" si="51"/>
        <v>4.5130731608812607E-4</v>
      </c>
      <c r="O222" s="7">
        <v>2502017.15</v>
      </c>
      <c r="P222" s="7">
        <v>137893.31</v>
      </c>
      <c r="Q222" s="7">
        <v>0</v>
      </c>
      <c r="R222" s="7"/>
      <c r="S222" s="7">
        <v>216925.38</v>
      </c>
      <c r="T222" s="7">
        <v>2639.7</v>
      </c>
      <c r="U222" s="7">
        <f t="shared" si="43"/>
        <v>218837.68128085486</v>
      </c>
      <c r="V222" s="7">
        <f t="shared" si="44"/>
        <v>2438.7758477160914</v>
      </c>
      <c r="W222" s="7">
        <f t="shared" si="45"/>
        <v>66342.524930031315</v>
      </c>
      <c r="X222" s="7"/>
      <c r="Y222" s="7"/>
      <c r="Z222" s="7"/>
      <c r="AA222" s="7"/>
      <c r="AB222" s="7"/>
      <c r="AC222" s="7"/>
      <c r="AD222" s="7"/>
      <c r="AE222" s="7"/>
      <c r="AF222" s="7"/>
      <c r="AG222" s="30" t="s">
        <v>449</v>
      </c>
      <c r="AH222" s="1" t="s">
        <v>450</v>
      </c>
      <c r="AK222" s="1" t="e">
        <f>VLOOKUP(AH222,#REF!,1,0)</f>
        <v>#REF!</v>
      </c>
    </row>
    <row r="223" spans="1:37" x14ac:dyDescent="0.25">
      <c r="A223" s="5">
        <v>6425</v>
      </c>
      <c r="B223" s="5" t="s">
        <v>1125</v>
      </c>
      <c r="C223" s="6" t="s">
        <v>986</v>
      </c>
      <c r="D223" s="7">
        <f t="shared" si="39"/>
        <v>2718.9292163863979</v>
      </c>
      <c r="E223" s="8">
        <f t="shared" si="40"/>
        <v>1.8496019688353423E-5</v>
      </c>
      <c r="F223" s="9">
        <v>0</v>
      </c>
      <c r="G223" s="10">
        <f t="shared" si="46"/>
        <v>1.8496019688353423E-5</v>
      </c>
      <c r="H223" s="41">
        <f t="shared" si="47"/>
        <v>8.5699999999999998E-2</v>
      </c>
      <c r="I223" s="41">
        <f t="shared" si="48"/>
        <v>1E-3</v>
      </c>
      <c r="J223" s="41">
        <f t="shared" si="49"/>
        <v>8.6699999999999999E-2</v>
      </c>
      <c r="K223" s="7">
        <f t="shared" si="41"/>
        <v>33.888054738881777</v>
      </c>
      <c r="L223" s="29">
        <f t="shared" si="50"/>
        <v>2.3052977027603488E-7</v>
      </c>
      <c r="M223" s="38">
        <f t="shared" si="42"/>
        <v>824.26677282147671</v>
      </c>
      <c r="N223" s="39">
        <f t="shared" si="51"/>
        <v>5.6072274212507308E-6</v>
      </c>
      <c r="O223" s="7">
        <v>31086</v>
      </c>
      <c r="P223" s="7">
        <v>5584.73</v>
      </c>
      <c r="Q223" s="7">
        <v>0</v>
      </c>
      <c r="R223" s="7"/>
      <c r="S223" s="7">
        <v>2695.17</v>
      </c>
      <c r="T223" s="7">
        <v>36.68</v>
      </c>
      <c r="U223" s="7">
        <f t="shared" si="43"/>
        <v>2718.9292163863979</v>
      </c>
      <c r="V223" s="7">
        <f t="shared" si="44"/>
        <v>33.888054738881777</v>
      </c>
      <c r="W223" s="7">
        <f t="shared" si="45"/>
        <v>824.26677282147671</v>
      </c>
      <c r="X223" s="7"/>
      <c r="Y223" s="7"/>
      <c r="Z223" s="7"/>
      <c r="AA223" s="7"/>
      <c r="AB223" s="7"/>
      <c r="AC223" s="7"/>
      <c r="AD223" s="7"/>
      <c r="AE223" s="7"/>
      <c r="AF223" s="7"/>
      <c r="AG223" s="30" t="s">
        <v>451</v>
      </c>
      <c r="AH223" s="1" t="s">
        <v>452</v>
      </c>
      <c r="AK223" s="1" t="e">
        <f>VLOOKUP(AH223,#REF!,1,0)</f>
        <v>#REF!</v>
      </c>
    </row>
    <row r="224" spans="1:37" x14ac:dyDescent="0.25">
      <c r="A224" s="5">
        <v>6722</v>
      </c>
      <c r="B224" s="5" t="s">
        <v>1125</v>
      </c>
      <c r="C224" s="6" t="s">
        <v>353</v>
      </c>
      <c r="D224" s="7">
        <f t="shared" si="39"/>
        <v>1773.3462909667403</v>
      </c>
      <c r="E224" s="8">
        <f t="shared" si="40"/>
        <v>1.2063516664689821E-5</v>
      </c>
      <c r="F224" s="9">
        <v>1.3027797332847916E-5</v>
      </c>
      <c r="G224" s="10">
        <f t="shared" si="46"/>
        <v>-9.642806681580953E-7</v>
      </c>
      <c r="H224" s="41">
        <f t="shared" si="47"/>
        <v>8.5699999999999998E-2</v>
      </c>
      <c r="I224" s="41">
        <f t="shared" si="48"/>
        <v>1E-3</v>
      </c>
      <c r="J224" s="41">
        <f t="shared" si="49"/>
        <v>8.6699999999999999E-2</v>
      </c>
      <c r="K224" s="7">
        <f t="shared" si="41"/>
        <v>18.717884106045389</v>
      </c>
      <c r="L224" s="29">
        <f t="shared" si="50"/>
        <v>1.2733187420372049E-7</v>
      </c>
      <c r="M224" s="38">
        <f t="shared" si="42"/>
        <v>537.60517763415032</v>
      </c>
      <c r="N224" s="39">
        <f t="shared" si="51"/>
        <v>3.657158814637146E-6</v>
      </c>
      <c r="O224" s="7">
        <v>20274.919999999998</v>
      </c>
      <c r="P224" s="7">
        <v>0</v>
      </c>
      <c r="Q224" s="7">
        <v>0</v>
      </c>
      <c r="R224" s="7"/>
      <c r="S224" s="7">
        <v>1757.85</v>
      </c>
      <c r="T224" s="7">
        <v>20.260000000000002</v>
      </c>
      <c r="U224" s="7">
        <f t="shared" si="43"/>
        <v>1773.3462909667403</v>
      </c>
      <c r="V224" s="7">
        <f t="shared" si="44"/>
        <v>18.717884106045389</v>
      </c>
      <c r="W224" s="7">
        <f t="shared" si="45"/>
        <v>537.60517763415032</v>
      </c>
      <c r="X224" s="7"/>
      <c r="Y224" s="7"/>
      <c r="Z224" s="7"/>
      <c r="AA224" s="7"/>
      <c r="AB224" s="7"/>
      <c r="AC224" s="7"/>
      <c r="AD224" s="7"/>
      <c r="AE224" s="7"/>
      <c r="AF224" s="7"/>
      <c r="AG224" s="30" t="s">
        <v>453</v>
      </c>
      <c r="AH224" s="1" t="s">
        <v>454</v>
      </c>
      <c r="AK224" s="1" t="e">
        <f>VLOOKUP(AH224,#REF!,1,0)</f>
        <v>#REF!</v>
      </c>
    </row>
    <row r="225" spans="1:37" x14ac:dyDescent="0.25">
      <c r="A225" s="5">
        <v>6738</v>
      </c>
      <c r="B225" s="5" t="s">
        <v>1125</v>
      </c>
      <c r="C225" s="6" t="s">
        <v>361</v>
      </c>
      <c r="D225" s="7">
        <f t="shared" si="39"/>
        <v>26444.584576759473</v>
      </c>
      <c r="E225" s="8">
        <f t="shared" si="40"/>
        <v>1.7989418556182073E-4</v>
      </c>
      <c r="F225" s="9">
        <v>1.6383364951898723E-4</v>
      </c>
      <c r="G225" s="10">
        <f t="shared" si="46"/>
        <v>1.6060536042833499E-5</v>
      </c>
      <c r="H225" s="41">
        <f t="shared" si="47"/>
        <v>8.5699999999999998E-2</v>
      </c>
      <c r="I225" s="41">
        <f t="shared" si="48"/>
        <v>1E-3</v>
      </c>
      <c r="J225" s="41">
        <f t="shared" si="49"/>
        <v>8.6699999999999999E-2</v>
      </c>
      <c r="K225" s="7">
        <f t="shared" si="41"/>
        <v>279.32700299218965</v>
      </c>
      <c r="L225" s="29">
        <f t="shared" si="50"/>
        <v>1.9001736844399234E-6</v>
      </c>
      <c r="M225" s="38">
        <f t="shared" si="42"/>
        <v>8016.9032192239365</v>
      </c>
      <c r="N225" s="39">
        <f t="shared" si="51"/>
        <v>5.4536469316204918E-5</v>
      </c>
      <c r="O225" s="7">
        <v>302347.46999999997</v>
      </c>
      <c r="P225" s="7">
        <v>0</v>
      </c>
      <c r="Q225" s="7">
        <v>0</v>
      </c>
      <c r="R225" s="7"/>
      <c r="S225" s="7">
        <v>26213.5</v>
      </c>
      <c r="T225" s="7">
        <v>302.33999999999997</v>
      </c>
      <c r="U225" s="7">
        <f t="shared" si="43"/>
        <v>26444.584576759473</v>
      </c>
      <c r="V225" s="7">
        <f t="shared" si="44"/>
        <v>279.32700299218965</v>
      </c>
      <c r="W225" s="7">
        <f t="shared" si="45"/>
        <v>8016.9032192239365</v>
      </c>
      <c r="X225" s="7"/>
      <c r="Y225" s="7"/>
      <c r="Z225" s="7"/>
      <c r="AA225" s="7"/>
      <c r="AB225" s="7"/>
      <c r="AC225" s="7"/>
      <c r="AD225" s="7"/>
      <c r="AE225" s="7"/>
      <c r="AF225" s="7"/>
      <c r="AG225" s="30" t="s">
        <v>455</v>
      </c>
      <c r="AH225" s="1" t="s">
        <v>456</v>
      </c>
      <c r="AK225" s="1" t="e">
        <f>VLOOKUP(AH225,#REF!,1,0)</f>
        <v>#REF!</v>
      </c>
    </row>
    <row r="226" spans="1:37" x14ac:dyDescent="0.25">
      <c r="A226" s="5">
        <v>6357</v>
      </c>
      <c r="B226" s="5" t="s">
        <v>1125</v>
      </c>
      <c r="C226" s="6" t="s">
        <v>365</v>
      </c>
      <c r="D226" s="7">
        <f t="shared" si="39"/>
        <v>17356.54927014697</v>
      </c>
      <c r="E226" s="8">
        <f t="shared" si="40"/>
        <v>1.180711417891109E-4</v>
      </c>
      <c r="F226" s="9">
        <v>1.0918815764810463E-4</v>
      </c>
      <c r="G226" s="10">
        <f t="shared" si="46"/>
        <v>8.8829841410062785E-6</v>
      </c>
      <c r="H226" s="41">
        <f t="shared" si="47"/>
        <v>8.5699999999999998E-2</v>
      </c>
      <c r="I226" s="41">
        <f t="shared" si="48"/>
        <v>1E-3</v>
      </c>
      <c r="J226" s="41">
        <f t="shared" si="49"/>
        <v>8.6699999999999999E-2</v>
      </c>
      <c r="K226" s="7">
        <f t="shared" si="41"/>
        <v>183.36320130932026</v>
      </c>
      <c r="L226" s="29">
        <f t="shared" si="50"/>
        <v>1.2473621457656667E-6</v>
      </c>
      <c r="M226" s="38">
        <f t="shared" si="42"/>
        <v>5261.7871653293732</v>
      </c>
      <c r="N226" s="39">
        <f t="shared" si="51"/>
        <v>3.5794281961927544E-5</v>
      </c>
      <c r="O226" s="7">
        <v>198441.8</v>
      </c>
      <c r="P226" s="7">
        <v>0</v>
      </c>
      <c r="Q226" s="7">
        <v>0</v>
      </c>
      <c r="R226" s="7"/>
      <c r="S226" s="7">
        <v>17204.88</v>
      </c>
      <c r="T226" s="7">
        <v>198.47</v>
      </c>
      <c r="U226" s="7">
        <f t="shared" si="43"/>
        <v>17356.54927014697</v>
      </c>
      <c r="V226" s="7">
        <f t="shared" si="44"/>
        <v>183.36320130932026</v>
      </c>
      <c r="W226" s="7">
        <f t="shared" si="45"/>
        <v>5261.7871653293732</v>
      </c>
      <c r="X226" s="7"/>
      <c r="Y226" s="7"/>
      <c r="Z226" s="7"/>
      <c r="AA226" s="7"/>
      <c r="AB226" s="7"/>
      <c r="AC226" s="7"/>
      <c r="AD226" s="7"/>
      <c r="AE226" s="7"/>
      <c r="AF226" s="7"/>
      <c r="AG226" s="30" t="s">
        <v>457</v>
      </c>
      <c r="AH226" s="1" t="s">
        <v>458</v>
      </c>
      <c r="AK226" s="1" t="e">
        <f>VLOOKUP(AH226,#REF!,1,0)</f>
        <v>#REF!</v>
      </c>
    </row>
    <row r="227" spans="1:37" x14ac:dyDescent="0.25">
      <c r="A227" s="5">
        <v>6358</v>
      </c>
      <c r="B227" s="5" t="s">
        <v>1125</v>
      </c>
      <c r="C227" s="6" t="s">
        <v>371</v>
      </c>
      <c r="D227" s="7">
        <f t="shared" si="39"/>
        <v>4681.135853305228</v>
      </c>
      <c r="E227" s="8">
        <f t="shared" si="40"/>
        <v>3.1844293843612157E-5</v>
      </c>
      <c r="F227" s="9">
        <v>3.1005532492158818E-5</v>
      </c>
      <c r="G227" s="10">
        <f t="shared" si="46"/>
        <v>8.3876135145333924E-7</v>
      </c>
      <c r="H227" s="41">
        <f t="shared" si="47"/>
        <v>8.5699999999999998E-2</v>
      </c>
      <c r="I227" s="41">
        <f t="shared" si="48"/>
        <v>1E-3</v>
      </c>
      <c r="J227" s="41">
        <f t="shared" si="49"/>
        <v>8.6699999999999999E-2</v>
      </c>
      <c r="K227" s="7">
        <f t="shared" si="41"/>
        <v>49.501689555869298</v>
      </c>
      <c r="L227" s="29">
        <f t="shared" si="50"/>
        <v>3.3674441361477509E-7</v>
      </c>
      <c r="M227" s="38">
        <f t="shared" si="42"/>
        <v>1419.1265883967988</v>
      </c>
      <c r="N227" s="39">
        <f t="shared" si="51"/>
        <v>9.653871517162283E-6</v>
      </c>
      <c r="O227" s="7">
        <v>53520.72</v>
      </c>
      <c r="P227" s="7">
        <v>0</v>
      </c>
      <c r="Q227" s="7">
        <v>0</v>
      </c>
      <c r="R227" s="7"/>
      <c r="S227" s="7">
        <v>4640.2299999999996</v>
      </c>
      <c r="T227" s="7">
        <v>53.58</v>
      </c>
      <c r="U227" s="7">
        <f t="shared" si="43"/>
        <v>4681.135853305228</v>
      </c>
      <c r="V227" s="7">
        <f t="shared" si="44"/>
        <v>49.501689555869298</v>
      </c>
      <c r="W227" s="7">
        <f t="shared" si="45"/>
        <v>1419.1265883967988</v>
      </c>
      <c r="X227" s="7"/>
      <c r="Y227" s="7"/>
      <c r="Z227" s="7"/>
      <c r="AA227" s="7"/>
      <c r="AB227" s="7"/>
      <c r="AC227" s="7"/>
      <c r="AD227" s="7"/>
      <c r="AE227" s="7"/>
      <c r="AF227" s="7"/>
      <c r="AG227" s="30" t="s">
        <v>459</v>
      </c>
      <c r="AH227" s="1" t="s">
        <v>460</v>
      </c>
      <c r="AK227" s="1" t="e">
        <f>VLOOKUP(AH227,#REF!,1,0)</f>
        <v>#REF!</v>
      </c>
    </row>
    <row r="228" spans="1:37" x14ac:dyDescent="0.25">
      <c r="A228" s="5">
        <v>6694</v>
      </c>
      <c r="B228" s="5" t="s">
        <v>1125</v>
      </c>
      <c r="C228" s="6" t="s">
        <v>375</v>
      </c>
      <c r="D228" s="7">
        <f t="shared" si="39"/>
        <v>128553.02366732979</v>
      </c>
      <c r="E228" s="8">
        <f t="shared" si="40"/>
        <v>8.7450575852372173E-4</v>
      </c>
      <c r="F228" s="9">
        <v>8.7001723601872545E-4</v>
      </c>
      <c r="G228" s="10">
        <f t="shared" si="46"/>
        <v>4.4885225049962757E-6</v>
      </c>
      <c r="H228" s="41">
        <f t="shared" si="47"/>
        <v>8.5699999999999998E-2</v>
      </c>
      <c r="I228" s="41">
        <f t="shared" si="48"/>
        <v>1E-3</v>
      </c>
      <c r="J228" s="41">
        <f t="shared" si="49"/>
        <v>8.6699999999999999E-2</v>
      </c>
      <c r="K228" s="7">
        <f t="shared" si="41"/>
        <v>1536.8528466872322</v>
      </c>
      <c r="L228" s="29">
        <f t="shared" si="50"/>
        <v>1.0454726198502611E-5</v>
      </c>
      <c r="M228" s="38">
        <f t="shared" si="42"/>
        <v>38971.954590102199</v>
      </c>
      <c r="N228" s="39">
        <f t="shared" si="51"/>
        <v>2.6511394082931006E-4</v>
      </c>
      <c r="O228" s="7">
        <v>1469780.79</v>
      </c>
      <c r="P228" s="7">
        <v>193265.27</v>
      </c>
      <c r="Q228" s="7">
        <v>0</v>
      </c>
      <c r="R228" s="7"/>
      <c r="S228" s="7">
        <v>127429.67</v>
      </c>
      <c r="T228" s="7">
        <v>1663.47</v>
      </c>
      <c r="U228" s="7">
        <f t="shared" si="43"/>
        <v>128553.02366732979</v>
      </c>
      <c r="V228" s="7">
        <f t="shared" si="44"/>
        <v>1536.8528466872322</v>
      </c>
      <c r="W228" s="7">
        <f t="shared" si="45"/>
        <v>38971.954590102199</v>
      </c>
      <c r="X228" s="7"/>
      <c r="Y228" s="7"/>
      <c r="Z228" s="7"/>
      <c r="AA228" s="7"/>
      <c r="AB228" s="7"/>
      <c r="AC228" s="7"/>
      <c r="AD228" s="7"/>
      <c r="AE228" s="7"/>
      <c r="AF228" s="7"/>
      <c r="AG228" s="30" t="s">
        <v>461</v>
      </c>
      <c r="AH228" s="1" t="s">
        <v>462</v>
      </c>
      <c r="AK228" s="1" t="e">
        <f>VLOOKUP(AH228,#REF!,1,0)</f>
        <v>#REF!</v>
      </c>
    </row>
    <row r="229" spans="1:37" x14ac:dyDescent="0.25">
      <c r="A229" s="5">
        <v>6372</v>
      </c>
      <c r="B229" s="5" t="s">
        <v>1125</v>
      </c>
      <c r="C229" s="6" t="s">
        <v>379</v>
      </c>
      <c r="D229" s="7">
        <f t="shared" si="39"/>
        <v>1301.4425858790353</v>
      </c>
      <c r="E229" s="8">
        <f t="shared" si="40"/>
        <v>8.8533042885436146E-6</v>
      </c>
      <c r="F229" s="9">
        <v>9.2550556240422056E-6</v>
      </c>
      <c r="G229" s="10">
        <f t="shared" si="46"/>
        <v>-4.01751335498591E-7</v>
      </c>
      <c r="H229" s="41">
        <f t="shared" si="47"/>
        <v>8.5699999999999998E-2</v>
      </c>
      <c r="I229" s="41">
        <f t="shared" si="48"/>
        <v>1E-3</v>
      </c>
      <c r="J229" s="41">
        <f t="shared" si="49"/>
        <v>8.6699999999999999E-2</v>
      </c>
      <c r="K229" s="7">
        <f t="shared" si="41"/>
        <v>13.710434360005605</v>
      </c>
      <c r="L229" s="29">
        <f t="shared" si="50"/>
        <v>9.3267769653662969E-8</v>
      </c>
      <c r="M229" s="38">
        <f t="shared" si="42"/>
        <v>394.54351139772348</v>
      </c>
      <c r="N229" s="39">
        <f t="shared" si="51"/>
        <v>2.6839553272457504E-6</v>
      </c>
      <c r="O229" s="7">
        <v>14879.12</v>
      </c>
      <c r="P229" s="7">
        <v>0</v>
      </c>
      <c r="Q229" s="7">
        <v>0</v>
      </c>
      <c r="R229" s="7"/>
      <c r="S229" s="7">
        <v>1290.07</v>
      </c>
      <c r="T229" s="7">
        <v>14.84</v>
      </c>
      <c r="U229" s="7">
        <f t="shared" si="43"/>
        <v>1301.4425858790353</v>
      </c>
      <c r="V229" s="7">
        <f t="shared" si="44"/>
        <v>13.710434360005605</v>
      </c>
      <c r="W229" s="7">
        <f t="shared" si="45"/>
        <v>394.54351139772348</v>
      </c>
      <c r="X229" s="7"/>
      <c r="Y229" s="7"/>
      <c r="Z229" s="7"/>
      <c r="AA229" s="7"/>
      <c r="AB229" s="7"/>
      <c r="AC229" s="7"/>
      <c r="AD229" s="7"/>
      <c r="AE229" s="7"/>
      <c r="AF229" s="7"/>
      <c r="AG229" s="30" t="s">
        <v>463</v>
      </c>
      <c r="AH229" s="1" t="s">
        <v>464</v>
      </c>
      <c r="AK229" s="1" t="e">
        <f>VLOOKUP(AH229,#REF!,1,0)</f>
        <v>#REF!</v>
      </c>
    </row>
    <row r="230" spans="1:37" x14ac:dyDescent="0.25">
      <c r="A230" s="5">
        <v>6397</v>
      </c>
      <c r="B230" s="5" t="s">
        <v>1125</v>
      </c>
      <c r="C230" s="6" t="s">
        <v>383</v>
      </c>
      <c r="D230" s="7">
        <f t="shared" si="39"/>
        <v>2408.6579274540481</v>
      </c>
      <c r="E230" s="8">
        <f t="shared" si="40"/>
        <v>1.6385341766237198E-5</v>
      </c>
      <c r="F230" s="9">
        <v>1.6072128612008679E-5</v>
      </c>
      <c r="G230" s="10">
        <f t="shared" si="46"/>
        <v>3.1321315422851921E-7</v>
      </c>
      <c r="H230" s="41">
        <f t="shared" si="47"/>
        <v>8.5699999999999998E-2</v>
      </c>
      <c r="I230" s="41">
        <f t="shared" si="48"/>
        <v>1E-3</v>
      </c>
      <c r="J230" s="41">
        <f t="shared" si="49"/>
        <v>8.6699999999999999E-2</v>
      </c>
      <c r="K230" s="7">
        <f t="shared" si="41"/>
        <v>25.434518728500969</v>
      </c>
      <c r="L230" s="29">
        <f t="shared" si="50"/>
        <v>1.7302302550979394E-7</v>
      </c>
      <c r="M230" s="38">
        <f t="shared" si="42"/>
        <v>730.20536346734559</v>
      </c>
      <c r="N230" s="39">
        <f t="shared" si="51"/>
        <v>4.9673572588194644E-6</v>
      </c>
      <c r="O230" s="7">
        <v>27540</v>
      </c>
      <c r="P230" s="7">
        <v>0</v>
      </c>
      <c r="Q230" s="7">
        <v>0</v>
      </c>
      <c r="R230" s="7"/>
      <c r="S230" s="7">
        <v>2387.61</v>
      </c>
      <c r="T230" s="7">
        <v>27.53</v>
      </c>
      <c r="U230" s="7">
        <f t="shared" si="43"/>
        <v>2408.6579274540481</v>
      </c>
      <c r="V230" s="7">
        <f t="shared" si="44"/>
        <v>25.434518728500969</v>
      </c>
      <c r="W230" s="7">
        <f t="shared" si="45"/>
        <v>730.20536346734559</v>
      </c>
      <c r="X230" s="7"/>
      <c r="Y230" s="7"/>
      <c r="Z230" s="7"/>
      <c r="AA230" s="7"/>
      <c r="AB230" s="7"/>
      <c r="AC230" s="7"/>
      <c r="AD230" s="7"/>
      <c r="AE230" s="7"/>
      <c r="AF230" s="7"/>
      <c r="AG230" s="30" t="s">
        <v>465</v>
      </c>
      <c r="AH230" s="1" t="s">
        <v>466</v>
      </c>
      <c r="AK230" s="1" t="e">
        <f>VLOOKUP(AH230,#REF!,1,0)</f>
        <v>#REF!</v>
      </c>
    </row>
    <row r="231" spans="1:37" x14ac:dyDescent="0.25">
      <c r="A231" s="5">
        <v>6729</v>
      </c>
      <c r="B231" s="5" t="s">
        <v>1125</v>
      </c>
      <c r="C231" s="6" t="s">
        <v>387</v>
      </c>
      <c r="D231" s="7">
        <f t="shared" si="39"/>
        <v>10518.434775259855</v>
      </c>
      <c r="E231" s="8">
        <f t="shared" si="40"/>
        <v>7.1553601146128343E-5</v>
      </c>
      <c r="F231" s="9">
        <v>7.2884464712437018E-5</v>
      </c>
      <c r="G231" s="10">
        <f t="shared" si="46"/>
        <v>-1.3308635663086745E-6</v>
      </c>
      <c r="H231" s="41">
        <f t="shared" si="47"/>
        <v>8.5699999999999998E-2</v>
      </c>
      <c r="I231" s="41">
        <f t="shared" si="48"/>
        <v>1E-3</v>
      </c>
      <c r="J231" s="41">
        <f t="shared" si="49"/>
        <v>8.6699999999999999E-2</v>
      </c>
      <c r="K231" s="7">
        <f t="shared" si="41"/>
        <v>111.21712185023415</v>
      </c>
      <c r="L231" s="29">
        <f t="shared" si="50"/>
        <v>7.5657507485902618E-7</v>
      </c>
      <c r="M231" s="38">
        <f t="shared" si="42"/>
        <v>3188.7539532417559</v>
      </c>
      <c r="N231" s="39">
        <f t="shared" si="51"/>
        <v>2.1692089497960859E-5</v>
      </c>
      <c r="O231" s="7">
        <v>120259.62</v>
      </c>
      <c r="P231" s="7">
        <v>0</v>
      </c>
      <c r="Q231" s="7">
        <v>0</v>
      </c>
      <c r="R231" s="7"/>
      <c r="S231" s="7">
        <v>10426.52</v>
      </c>
      <c r="T231" s="7">
        <v>120.38</v>
      </c>
      <c r="U231" s="7">
        <f t="shared" si="43"/>
        <v>10518.434775259855</v>
      </c>
      <c r="V231" s="7">
        <f t="shared" si="44"/>
        <v>111.21712185023415</v>
      </c>
      <c r="W231" s="7">
        <f t="shared" si="45"/>
        <v>3188.7539532417559</v>
      </c>
      <c r="X231" s="7"/>
      <c r="Y231" s="7"/>
      <c r="Z231" s="7"/>
      <c r="AA231" s="7"/>
      <c r="AB231" s="7"/>
      <c r="AC231" s="7"/>
      <c r="AD231" s="7"/>
      <c r="AE231" s="7"/>
      <c r="AF231" s="7"/>
      <c r="AG231" s="30" t="s">
        <v>467</v>
      </c>
      <c r="AH231" s="1" t="s">
        <v>468</v>
      </c>
      <c r="AK231" s="1" t="e">
        <f>VLOOKUP(AH231,#REF!,1,0)</f>
        <v>#REF!</v>
      </c>
    </row>
    <row r="232" spans="1:37" x14ac:dyDescent="0.25">
      <c r="A232" s="5">
        <v>6730</v>
      </c>
      <c r="B232" s="5" t="s">
        <v>1125</v>
      </c>
      <c r="C232" s="6" t="s">
        <v>389</v>
      </c>
      <c r="D232" s="7">
        <f t="shared" si="39"/>
        <v>5174.6584741226125</v>
      </c>
      <c r="E232" s="8">
        <f t="shared" si="40"/>
        <v>3.5201572899011031E-5</v>
      </c>
      <c r="F232" s="9">
        <v>2.1686758635387477E-5</v>
      </c>
      <c r="G232" s="10">
        <f t="shared" si="46"/>
        <v>1.3514814263623555E-5</v>
      </c>
      <c r="H232" s="41">
        <f t="shared" si="47"/>
        <v>8.5699999999999998E-2</v>
      </c>
      <c r="I232" s="41">
        <f t="shared" si="48"/>
        <v>1E-3</v>
      </c>
      <c r="J232" s="41">
        <f t="shared" si="49"/>
        <v>8.6699999999999999E-2</v>
      </c>
      <c r="K232" s="7">
        <f t="shared" si="41"/>
        <v>54.638483022286486</v>
      </c>
      <c r="L232" s="29">
        <f t="shared" si="50"/>
        <v>3.7168840278420676E-7</v>
      </c>
      <c r="M232" s="38">
        <f t="shared" si="42"/>
        <v>1568.742214844108</v>
      </c>
      <c r="N232" s="39">
        <f t="shared" si="51"/>
        <v>1.067165953303886E-5</v>
      </c>
      <c r="O232" s="7">
        <v>59163.41</v>
      </c>
      <c r="P232" s="7">
        <v>0</v>
      </c>
      <c r="Q232" s="7">
        <v>0</v>
      </c>
      <c r="R232" s="7"/>
      <c r="S232" s="7">
        <v>5129.4399999999996</v>
      </c>
      <c r="T232" s="7">
        <v>59.14</v>
      </c>
      <c r="U232" s="7">
        <f t="shared" si="43"/>
        <v>5174.6584741226125</v>
      </c>
      <c r="V232" s="7">
        <f t="shared" si="44"/>
        <v>54.638483022286486</v>
      </c>
      <c r="W232" s="7">
        <f t="shared" si="45"/>
        <v>1568.742214844108</v>
      </c>
      <c r="X232" s="7"/>
      <c r="Y232" s="7"/>
      <c r="Z232" s="7"/>
      <c r="AA232" s="7"/>
      <c r="AB232" s="7"/>
      <c r="AC232" s="7"/>
      <c r="AD232" s="7"/>
      <c r="AE232" s="7"/>
      <c r="AF232" s="7"/>
      <c r="AG232" s="30" t="s">
        <v>469</v>
      </c>
      <c r="AH232" s="1" t="s">
        <v>470</v>
      </c>
      <c r="AK232" s="1" t="e">
        <f>VLOOKUP(AH232,#REF!,1,0)</f>
        <v>#REF!</v>
      </c>
    </row>
    <row r="233" spans="1:37" x14ac:dyDescent="0.25">
      <c r="A233" s="5">
        <v>6391</v>
      </c>
      <c r="B233" s="5" t="s">
        <v>1125</v>
      </c>
      <c r="C233" s="6" t="s">
        <v>391</v>
      </c>
      <c r="D233" s="7">
        <f t="shared" si="39"/>
        <v>23175.568455609675</v>
      </c>
      <c r="E233" s="8">
        <f t="shared" si="40"/>
        <v>1.5765609779773727E-4</v>
      </c>
      <c r="F233" s="9">
        <v>1.5482483905184051E-4</v>
      </c>
      <c r="G233" s="10">
        <f t="shared" si="46"/>
        <v>2.8312587458967657E-6</v>
      </c>
      <c r="H233" s="41">
        <f t="shared" si="47"/>
        <v>8.5699999999999998E-2</v>
      </c>
      <c r="I233" s="41">
        <f t="shared" si="48"/>
        <v>1E-3</v>
      </c>
      <c r="J233" s="41">
        <f t="shared" si="49"/>
        <v>8.6699999999999999E-2</v>
      </c>
      <c r="K233" s="7">
        <f t="shared" si="41"/>
        <v>366.10740052826287</v>
      </c>
      <c r="L233" s="29">
        <f t="shared" si="50"/>
        <v>2.4905134151386137E-6</v>
      </c>
      <c r="M233" s="38">
        <f t="shared" si="42"/>
        <v>7025.872870863961</v>
      </c>
      <c r="N233" s="39">
        <f t="shared" si="51"/>
        <v>4.779480177864998E-5</v>
      </c>
      <c r="O233" s="7">
        <v>264972.24</v>
      </c>
      <c r="P233" s="7">
        <v>131189.51999999999</v>
      </c>
      <c r="Q233" s="7">
        <v>0</v>
      </c>
      <c r="R233" s="7"/>
      <c r="S233" s="7">
        <v>22973.05</v>
      </c>
      <c r="T233" s="7">
        <v>396.27</v>
      </c>
      <c r="U233" s="7">
        <f t="shared" si="43"/>
        <v>23175.568455609675</v>
      </c>
      <c r="V233" s="7">
        <f t="shared" si="44"/>
        <v>366.10740052826287</v>
      </c>
      <c r="W233" s="7">
        <f t="shared" si="45"/>
        <v>7025.872870863961</v>
      </c>
      <c r="X233" s="7"/>
      <c r="Y233" s="7"/>
      <c r="Z233" s="7"/>
      <c r="AA233" s="7"/>
      <c r="AB233" s="7"/>
      <c r="AC233" s="7"/>
      <c r="AD233" s="7"/>
      <c r="AE233" s="7"/>
      <c r="AF233" s="7"/>
      <c r="AG233" s="30" t="s">
        <v>471</v>
      </c>
      <c r="AH233" s="1" t="s">
        <v>472</v>
      </c>
      <c r="AK233" s="1" t="e">
        <f>VLOOKUP(AH233,#REF!,1,0)</f>
        <v>#REF!</v>
      </c>
    </row>
    <row r="234" spans="1:37" x14ac:dyDescent="0.25">
      <c r="A234" s="5">
        <v>6430</v>
      </c>
      <c r="B234" s="5" t="s">
        <v>1125</v>
      </c>
      <c r="C234" s="6" t="s">
        <v>393</v>
      </c>
      <c r="D234" s="7">
        <f t="shared" si="39"/>
        <v>2041.9635887428378</v>
      </c>
      <c r="E234" s="8">
        <f t="shared" si="40"/>
        <v>1.3890835595376143E-5</v>
      </c>
      <c r="F234" s="9">
        <v>3.6444848976208492E-5</v>
      </c>
      <c r="G234" s="10">
        <f t="shared" si="46"/>
        <v>-2.2554013380832349E-5</v>
      </c>
      <c r="H234" s="41">
        <f t="shared" si="47"/>
        <v>8.5699999999999998E-2</v>
      </c>
      <c r="I234" s="41">
        <f t="shared" si="48"/>
        <v>1E-3</v>
      </c>
      <c r="J234" s="41">
        <f t="shared" si="49"/>
        <v>8.6699999999999999E-2</v>
      </c>
      <c r="K234" s="7">
        <f t="shared" si="41"/>
        <v>49.621794439076893</v>
      </c>
      <c r="L234" s="29">
        <f t="shared" si="50"/>
        <v>3.3756144933276539E-7</v>
      </c>
      <c r="M234" s="38">
        <f t="shared" si="42"/>
        <v>619.03882137431299</v>
      </c>
      <c r="N234" s="39">
        <f t="shared" si="51"/>
        <v>4.2111262621289294E-6</v>
      </c>
      <c r="O234" s="7">
        <v>23345.63</v>
      </c>
      <c r="P234" s="7">
        <v>30342.720000000001</v>
      </c>
      <c r="Q234" s="7">
        <v>0</v>
      </c>
      <c r="R234" s="7"/>
      <c r="S234" s="7">
        <v>2024.12</v>
      </c>
      <c r="T234" s="7">
        <v>53.71</v>
      </c>
      <c r="U234" s="7">
        <f t="shared" si="43"/>
        <v>2041.9635887428378</v>
      </c>
      <c r="V234" s="7">
        <f t="shared" si="44"/>
        <v>49.621794439076893</v>
      </c>
      <c r="W234" s="7">
        <f t="shared" si="45"/>
        <v>619.03882137431299</v>
      </c>
      <c r="X234" s="7"/>
      <c r="Y234" s="7"/>
      <c r="Z234" s="7"/>
      <c r="AA234" s="7"/>
      <c r="AB234" s="7"/>
      <c r="AC234" s="7"/>
      <c r="AD234" s="7"/>
      <c r="AE234" s="7"/>
      <c r="AF234" s="7"/>
      <c r="AG234" s="30" t="s">
        <v>473</v>
      </c>
      <c r="AH234" s="1" t="s">
        <v>474</v>
      </c>
      <c r="AK234" s="1" t="e">
        <f>VLOOKUP(AH234,#REF!,1,0)</f>
        <v>#REF!</v>
      </c>
    </row>
    <row r="235" spans="1:37" x14ac:dyDescent="0.25">
      <c r="A235" s="5">
        <v>6355</v>
      </c>
      <c r="B235" s="5" t="s">
        <v>1125</v>
      </c>
      <c r="C235" s="6" t="s">
        <v>397</v>
      </c>
      <c r="D235" s="7">
        <f t="shared" si="39"/>
        <v>3595.7008379366457</v>
      </c>
      <c r="E235" s="8">
        <f t="shared" si="40"/>
        <v>2.4460421069841358E-5</v>
      </c>
      <c r="F235" s="9">
        <v>2.4978042266035629E-5</v>
      </c>
      <c r="G235" s="10">
        <f t="shared" si="46"/>
        <v>-5.176211961942714E-7</v>
      </c>
      <c r="H235" s="41">
        <f t="shared" si="47"/>
        <v>8.5699999999999998E-2</v>
      </c>
      <c r="I235" s="41">
        <f t="shared" si="48"/>
        <v>1E-3</v>
      </c>
      <c r="J235" s="41">
        <f t="shared" si="49"/>
        <v>8.6699999999999999E-2</v>
      </c>
      <c r="K235" s="7">
        <f t="shared" si="41"/>
        <v>37.953143093600424</v>
      </c>
      <c r="L235" s="29">
        <f t="shared" si="50"/>
        <v>2.5818328688493768E-7</v>
      </c>
      <c r="M235" s="38">
        <f t="shared" si="42"/>
        <v>1090.0676295121025</v>
      </c>
      <c r="N235" s="39">
        <f t="shared" si="51"/>
        <v>7.4153869896947334E-6</v>
      </c>
      <c r="O235" s="7">
        <v>41110.76</v>
      </c>
      <c r="P235" s="7">
        <v>0</v>
      </c>
      <c r="Q235" s="7">
        <v>0</v>
      </c>
      <c r="R235" s="7"/>
      <c r="S235" s="7">
        <v>3564.28</v>
      </c>
      <c r="T235" s="7">
        <v>41.08</v>
      </c>
      <c r="U235" s="7">
        <f t="shared" si="43"/>
        <v>3595.7008379366457</v>
      </c>
      <c r="V235" s="7">
        <f t="shared" si="44"/>
        <v>37.953143093600424</v>
      </c>
      <c r="W235" s="7">
        <f t="shared" si="45"/>
        <v>1090.0676295121025</v>
      </c>
      <c r="X235" s="7"/>
      <c r="Y235" s="7"/>
      <c r="Z235" s="7"/>
      <c r="AA235" s="7"/>
      <c r="AB235" s="7"/>
      <c r="AC235" s="7"/>
      <c r="AD235" s="7"/>
      <c r="AE235" s="7"/>
      <c r="AF235" s="7"/>
      <c r="AG235" s="30" t="s">
        <v>475</v>
      </c>
      <c r="AH235" s="1" t="s">
        <v>476</v>
      </c>
      <c r="AK235" s="1" t="e">
        <f>VLOOKUP(AH235,#REF!,1,0)</f>
        <v>#REF!</v>
      </c>
    </row>
    <row r="236" spans="1:37" x14ac:dyDescent="0.25">
      <c r="A236" s="5">
        <v>6672</v>
      </c>
      <c r="B236" s="5" t="s">
        <v>1125</v>
      </c>
      <c r="C236" s="6" t="s">
        <v>399</v>
      </c>
      <c r="D236" s="7">
        <f t="shared" si="39"/>
        <v>33118.796820661933</v>
      </c>
      <c r="E236" s="8">
        <f t="shared" si="40"/>
        <v>2.2529675077884986E-4</v>
      </c>
      <c r="F236" s="9">
        <v>2.3290895200113628E-4</v>
      </c>
      <c r="G236" s="10">
        <f t="shared" si="46"/>
        <v>-7.6122012222864133E-6</v>
      </c>
      <c r="H236" s="41">
        <f t="shared" si="47"/>
        <v>8.5699999999999998E-2</v>
      </c>
      <c r="I236" s="41">
        <f t="shared" si="48"/>
        <v>1E-3</v>
      </c>
      <c r="J236" s="41">
        <f t="shared" si="49"/>
        <v>8.6699999999999999E-2</v>
      </c>
      <c r="K236" s="7">
        <f t="shared" si="41"/>
        <v>349.52368780844483</v>
      </c>
      <c r="L236" s="29">
        <f t="shared" si="50"/>
        <v>2.3776996371545674E-6</v>
      </c>
      <c r="M236" s="38">
        <f t="shared" si="42"/>
        <v>10040.248054481779</v>
      </c>
      <c r="N236" s="39">
        <f t="shared" si="51"/>
        <v>6.8300647391791427E-5</v>
      </c>
      <c r="O236" s="7">
        <v>378653.14</v>
      </c>
      <c r="P236" s="7">
        <v>0</v>
      </c>
      <c r="Q236" s="7">
        <v>0</v>
      </c>
      <c r="R236" s="7"/>
      <c r="S236" s="7">
        <v>32829.39</v>
      </c>
      <c r="T236" s="7">
        <v>378.32</v>
      </c>
      <c r="U236" s="7">
        <f t="shared" si="43"/>
        <v>33118.796820661933</v>
      </c>
      <c r="V236" s="7">
        <f t="shared" si="44"/>
        <v>349.52368780844483</v>
      </c>
      <c r="W236" s="7">
        <f t="shared" si="45"/>
        <v>10040.248054481779</v>
      </c>
      <c r="X236" s="7"/>
      <c r="Y236" s="7"/>
      <c r="Z236" s="7"/>
      <c r="AA236" s="7"/>
      <c r="AB236" s="7"/>
      <c r="AC236" s="7"/>
      <c r="AD236" s="7"/>
      <c r="AE236" s="7"/>
      <c r="AF236" s="7"/>
      <c r="AG236" s="30" t="s">
        <v>477</v>
      </c>
      <c r="AH236" s="1" t="s">
        <v>478</v>
      </c>
      <c r="AK236" s="1" t="e">
        <f>VLOOKUP(AH236,#REF!,1,0)</f>
        <v>#REF!</v>
      </c>
    </row>
    <row r="237" spans="1:37" x14ac:dyDescent="0.25">
      <c r="A237" s="5">
        <v>9111</v>
      </c>
      <c r="B237" s="5" t="s">
        <v>1125</v>
      </c>
      <c r="C237" s="6" t="s">
        <v>1131</v>
      </c>
      <c r="D237" s="7">
        <f t="shared" si="39"/>
        <v>0</v>
      </c>
      <c r="E237" s="8">
        <f t="shared" si="40"/>
        <v>0</v>
      </c>
      <c r="F237" s="9">
        <v>1.9750530562256491E-5</v>
      </c>
      <c r="G237" s="10">
        <f t="shared" si="46"/>
        <v>-1.9750530562256491E-5</v>
      </c>
      <c r="H237" s="41">
        <f t="shared" si="47"/>
        <v>8.5699999999999998E-2</v>
      </c>
      <c r="I237" s="41">
        <f t="shared" si="48"/>
        <v>1E-3</v>
      </c>
      <c r="J237" s="41">
        <f t="shared" si="49"/>
        <v>8.6699999999999999E-2</v>
      </c>
      <c r="K237" s="7">
        <f t="shared" si="41"/>
        <v>32.003331956239499</v>
      </c>
      <c r="L237" s="29">
        <f t="shared" si="50"/>
        <v>2.1770859439372544E-7</v>
      </c>
      <c r="M237" s="38">
        <f t="shared" si="42"/>
        <v>0</v>
      </c>
      <c r="N237" s="39">
        <f t="shared" si="51"/>
        <v>0</v>
      </c>
      <c r="O237" s="7">
        <v>0</v>
      </c>
      <c r="P237" s="7">
        <v>34552.050000000003</v>
      </c>
      <c r="Q237" s="7">
        <v>0</v>
      </c>
      <c r="R237" s="7"/>
      <c r="S237" s="7">
        <v>0</v>
      </c>
      <c r="T237" s="7">
        <v>34.64</v>
      </c>
      <c r="U237" s="7">
        <f t="shared" si="43"/>
        <v>0</v>
      </c>
      <c r="V237" s="7">
        <f t="shared" si="44"/>
        <v>32.003331956239499</v>
      </c>
      <c r="W237" s="7">
        <f t="shared" si="45"/>
        <v>0</v>
      </c>
      <c r="X237" s="7"/>
      <c r="Y237" s="7"/>
      <c r="Z237" s="7"/>
      <c r="AA237" s="7"/>
      <c r="AB237" s="7"/>
      <c r="AC237" s="7"/>
      <c r="AD237" s="7"/>
      <c r="AE237" s="7"/>
      <c r="AF237" s="7"/>
      <c r="AG237" s="30" t="s">
        <v>479</v>
      </c>
      <c r="AH237" s="1" t="s">
        <v>480</v>
      </c>
      <c r="AK237" s="1" t="e">
        <f>VLOOKUP(AH237,#REF!,1,0)</f>
        <v>#REF!</v>
      </c>
    </row>
    <row r="238" spans="1:37" x14ac:dyDescent="0.25">
      <c r="A238" s="5">
        <v>6671</v>
      </c>
      <c r="B238" s="5" t="s">
        <v>1125</v>
      </c>
      <c r="C238" s="6" t="s">
        <v>405</v>
      </c>
      <c r="D238" s="7">
        <f t="shared" si="39"/>
        <v>90864.534839403583</v>
      </c>
      <c r="E238" s="8">
        <f t="shared" si="40"/>
        <v>6.1812283130942779E-4</v>
      </c>
      <c r="F238" s="9">
        <v>6.6331634983729613E-4</v>
      </c>
      <c r="G238" s="10">
        <f t="shared" si="46"/>
        <v>-4.5193518527868333E-5</v>
      </c>
      <c r="H238" s="41">
        <f t="shared" si="47"/>
        <v>8.5699999999999998E-2</v>
      </c>
      <c r="I238" s="41">
        <f t="shared" si="48"/>
        <v>1E-3</v>
      </c>
      <c r="J238" s="41">
        <f t="shared" si="49"/>
        <v>8.6699999999999999E-2</v>
      </c>
      <c r="K238" s="7">
        <f t="shared" si="41"/>
        <v>1184.7792398199185</v>
      </c>
      <c r="L238" s="29">
        <f t="shared" si="50"/>
        <v>8.059680264566098E-6</v>
      </c>
      <c r="M238" s="38">
        <f t="shared" si="42"/>
        <v>27546.365107489422</v>
      </c>
      <c r="N238" s="39">
        <f t="shared" si="51"/>
        <v>1.8738925173191758E-4</v>
      </c>
      <c r="O238" s="7">
        <v>1038875.88</v>
      </c>
      <c r="P238" s="7">
        <v>243194.93</v>
      </c>
      <c r="Q238" s="7">
        <v>0</v>
      </c>
      <c r="R238" s="7"/>
      <c r="S238" s="7">
        <v>90070.52</v>
      </c>
      <c r="T238" s="7">
        <v>1282.3900000000001</v>
      </c>
      <c r="U238" s="7">
        <f t="shared" si="43"/>
        <v>90864.534839403583</v>
      </c>
      <c r="V238" s="7">
        <f t="shared" si="44"/>
        <v>1184.7792398199185</v>
      </c>
      <c r="W238" s="7">
        <f t="shared" si="45"/>
        <v>27546.365107489422</v>
      </c>
      <c r="X238" s="7"/>
      <c r="Y238" s="7"/>
      <c r="Z238" s="7"/>
      <c r="AA238" s="7"/>
      <c r="AB238" s="7"/>
      <c r="AC238" s="7"/>
      <c r="AD238" s="7"/>
      <c r="AE238" s="7"/>
      <c r="AF238" s="7"/>
      <c r="AG238" s="30" t="s">
        <v>481</v>
      </c>
      <c r="AH238" s="1" t="s">
        <v>482</v>
      </c>
      <c r="AK238" s="1" t="e">
        <f>VLOOKUP(AH238,#REF!,1,0)</f>
        <v>#REF!</v>
      </c>
    </row>
    <row r="239" spans="1:37" s="12" customFormat="1" x14ac:dyDescent="0.25">
      <c r="A239" s="5">
        <v>6419</v>
      </c>
      <c r="B239" s="5" t="s">
        <v>1125</v>
      </c>
      <c r="C239" s="6" t="s">
        <v>407</v>
      </c>
      <c r="D239" s="7">
        <f t="shared" si="39"/>
        <v>7096.1694945908948</v>
      </c>
      <c r="E239" s="8">
        <f t="shared" si="40"/>
        <v>4.8273007584318648E-5</v>
      </c>
      <c r="F239" s="9">
        <v>4.7739453803256567E-5</v>
      </c>
      <c r="G239" s="10">
        <f t="shared" si="46"/>
        <v>5.3355378106208012E-7</v>
      </c>
      <c r="H239" s="41">
        <f t="shared" si="47"/>
        <v>8.5699999999999998E-2</v>
      </c>
      <c r="I239" s="41">
        <f t="shared" si="48"/>
        <v>1E-3</v>
      </c>
      <c r="J239" s="41">
        <f t="shared" si="49"/>
        <v>8.6699999999999999E-2</v>
      </c>
      <c r="K239" s="7">
        <f t="shared" si="41"/>
        <v>74.945447121540084</v>
      </c>
      <c r="L239" s="29">
        <f t="shared" si="50"/>
        <v>5.0983028802595292E-7</v>
      </c>
      <c r="M239" s="38">
        <f t="shared" si="42"/>
        <v>2151.2648043388426</v>
      </c>
      <c r="N239" s="39">
        <f t="shared" si="51"/>
        <v>1.463437736301051E-5</v>
      </c>
      <c r="O239" s="7">
        <v>81132.179999999993</v>
      </c>
      <c r="P239" s="7">
        <v>0</v>
      </c>
      <c r="Q239" s="7">
        <v>0</v>
      </c>
      <c r="R239" s="7"/>
      <c r="S239" s="7">
        <v>7034.16</v>
      </c>
      <c r="T239" s="7">
        <v>81.12</v>
      </c>
      <c r="U239" s="7">
        <f t="shared" si="43"/>
        <v>7096.1694945908948</v>
      </c>
      <c r="V239" s="7">
        <f t="shared" si="44"/>
        <v>74.945447121540084</v>
      </c>
      <c r="W239" s="7">
        <f t="shared" si="45"/>
        <v>2151.2648043388426</v>
      </c>
      <c r="X239" s="7"/>
      <c r="Y239" s="7"/>
      <c r="Z239" s="7"/>
      <c r="AA239" s="7"/>
      <c r="AB239" s="7"/>
      <c r="AC239" s="7"/>
      <c r="AD239" s="7"/>
      <c r="AE239" s="7"/>
      <c r="AF239" s="7"/>
      <c r="AG239" s="31" t="s">
        <v>483</v>
      </c>
      <c r="AH239" s="12" t="s">
        <v>484</v>
      </c>
      <c r="AK239" s="12" t="e">
        <f>VLOOKUP(AH239,#REF!,1,0)</f>
        <v>#REF!</v>
      </c>
    </row>
    <row r="240" spans="1:37" x14ac:dyDescent="0.25">
      <c r="A240" s="5">
        <v>6706</v>
      </c>
      <c r="B240" s="5" t="s">
        <v>1125</v>
      </c>
      <c r="C240" s="6" t="s">
        <v>411</v>
      </c>
      <c r="D240" s="7">
        <f t="shared" si="39"/>
        <v>5494.8766836846698</v>
      </c>
      <c r="E240" s="8">
        <f t="shared" si="40"/>
        <v>3.7379916591422691E-5</v>
      </c>
      <c r="F240" s="9">
        <v>3.8894924639805522E-5</v>
      </c>
      <c r="G240" s="10">
        <f t="shared" si="46"/>
        <v>-1.5150080483828304E-6</v>
      </c>
      <c r="H240" s="41">
        <f t="shared" si="47"/>
        <v>8.5699999999999998E-2</v>
      </c>
      <c r="I240" s="41">
        <f t="shared" si="48"/>
        <v>1E-3</v>
      </c>
      <c r="J240" s="41">
        <f t="shared" si="49"/>
        <v>8.6699999999999999E-2</v>
      </c>
      <c r="K240" s="7">
        <f t="shared" si="41"/>
        <v>58.019897426438817</v>
      </c>
      <c r="L240" s="29">
        <f t="shared" si="50"/>
        <v>3.9469110069070319E-7</v>
      </c>
      <c r="M240" s="38">
        <f t="shared" si="42"/>
        <v>1665.8191187236382</v>
      </c>
      <c r="N240" s="39">
        <f t="shared" si="51"/>
        <v>1.1332043155613097E-5</v>
      </c>
      <c r="O240" s="7">
        <v>62824.27</v>
      </c>
      <c r="P240" s="7">
        <v>0</v>
      </c>
      <c r="Q240" s="7">
        <v>0</v>
      </c>
      <c r="R240" s="7"/>
      <c r="S240" s="7">
        <v>5446.86</v>
      </c>
      <c r="T240" s="7">
        <v>62.8</v>
      </c>
      <c r="U240" s="7">
        <f t="shared" si="43"/>
        <v>5494.8766836846698</v>
      </c>
      <c r="V240" s="7">
        <f t="shared" si="44"/>
        <v>58.019897426438817</v>
      </c>
      <c r="W240" s="7">
        <f t="shared" si="45"/>
        <v>1665.8191187236382</v>
      </c>
      <c r="X240" s="7"/>
      <c r="Y240" s="7"/>
      <c r="Z240" s="7"/>
      <c r="AA240" s="7"/>
      <c r="AB240" s="7"/>
      <c r="AC240" s="7"/>
      <c r="AD240" s="7"/>
      <c r="AE240" s="7"/>
      <c r="AF240" s="7"/>
      <c r="AG240" s="30" t="s">
        <v>485</v>
      </c>
      <c r="AH240" s="1" t="s">
        <v>486</v>
      </c>
      <c r="AK240" s="1" t="e">
        <f>VLOOKUP(AH240,#REF!,1,0)</f>
        <v>#REF!</v>
      </c>
    </row>
    <row r="241" spans="1:37" x14ac:dyDescent="0.25">
      <c r="A241" s="5">
        <v>6700</v>
      </c>
      <c r="B241" s="5" t="s">
        <v>1125</v>
      </c>
      <c r="C241" s="6" t="s">
        <v>415</v>
      </c>
      <c r="D241" s="7">
        <f t="shared" si="39"/>
        <v>230718.12792339409</v>
      </c>
      <c r="E241" s="8">
        <f t="shared" si="40"/>
        <v>1.5695028067713728E-3</v>
      </c>
      <c r="F241" s="9">
        <v>1.5381273043971364E-3</v>
      </c>
      <c r="G241" s="10">
        <f t="shared" si="46"/>
        <v>3.1375502374236331E-5</v>
      </c>
      <c r="H241" s="41">
        <f t="shared" si="47"/>
        <v>8.5699999999999998E-2</v>
      </c>
      <c r="I241" s="41">
        <f t="shared" si="48"/>
        <v>1E-3</v>
      </c>
      <c r="J241" s="41">
        <f t="shared" si="49"/>
        <v>8.6699999999999999E-2</v>
      </c>
      <c r="K241" s="7">
        <f t="shared" si="41"/>
        <v>2712.8274746843167</v>
      </c>
      <c r="L241" s="29">
        <f t="shared" si="50"/>
        <v>1.845451146004988E-5</v>
      </c>
      <c r="M241" s="38">
        <f t="shared" si="42"/>
        <v>69944.184493180423</v>
      </c>
      <c r="N241" s="39">
        <f t="shared" si="51"/>
        <v>4.7580827249010587E-4</v>
      </c>
      <c r="O241" s="7">
        <v>2637848.6</v>
      </c>
      <c r="P241" s="7">
        <v>298190.58</v>
      </c>
      <c r="Q241" s="7">
        <v>0</v>
      </c>
      <c r="R241" s="7"/>
      <c r="S241" s="7">
        <v>228702.01</v>
      </c>
      <c r="T241" s="7">
        <v>2936.33</v>
      </c>
      <c r="U241" s="7">
        <f t="shared" si="43"/>
        <v>230718.12792339409</v>
      </c>
      <c r="V241" s="7">
        <f t="shared" si="44"/>
        <v>2712.8274746843167</v>
      </c>
      <c r="W241" s="7">
        <f t="shared" si="45"/>
        <v>69944.184493180423</v>
      </c>
      <c r="X241" s="7"/>
      <c r="Y241" s="7"/>
      <c r="Z241" s="7"/>
      <c r="AA241" s="7"/>
      <c r="AB241" s="7"/>
      <c r="AC241" s="7"/>
      <c r="AD241" s="7"/>
      <c r="AE241" s="7"/>
      <c r="AF241" s="7"/>
      <c r="AG241" s="30" t="s">
        <v>487</v>
      </c>
      <c r="AH241" s="1" t="s">
        <v>488</v>
      </c>
      <c r="AK241" s="1" t="e">
        <f>VLOOKUP(AH241,#REF!,1,0)</f>
        <v>#REF!</v>
      </c>
    </row>
    <row r="242" spans="1:37" x14ac:dyDescent="0.25">
      <c r="A242" s="5">
        <v>6661</v>
      </c>
      <c r="B242" s="5" t="s">
        <v>1125</v>
      </c>
      <c r="C242" s="6" t="s">
        <v>417</v>
      </c>
      <c r="D242" s="7">
        <f t="shared" si="39"/>
        <v>22389.812166636737</v>
      </c>
      <c r="E242" s="8">
        <f t="shared" si="40"/>
        <v>1.5231084507710683E-4</v>
      </c>
      <c r="F242" s="9">
        <v>2.702008079400494E-4</v>
      </c>
      <c r="G242" s="10">
        <f t="shared" si="46"/>
        <v>-1.1788996286294257E-4</v>
      </c>
      <c r="H242" s="41">
        <f t="shared" si="47"/>
        <v>8.5699999999999998E-2</v>
      </c>
      <c r="I242" s="41">
        <f t="shared" si="48"/>
        <v>1E-3</v>
      </c>
      <c r="J242" s="41">
        <f t="shared" si="49"/>
        <v>8.6699999999999999E-2</v>
      </c>
      <c r="K242" s="7">
        <f t="shared" si="41"/>
        <v>283.42904669558754</v>
      </c>
      <c r="L242" s="29">
        <f t="shared" si="50"/>
        <v>1.9280785966543614E-6</v>
      </c>
      <c r="M242" s="38">
        <f t="shared" si="42"/>
        <v>6787.6640949118255</v>
      </c>
      <c r="N242" s="39">
        <f t="shared" si="51"/>
        <v>4.6174342450986807E-5</v>
      </c>
      <c r="O242" s="7">
        <v>255987.99</v>
      </c>
      <c r="P242" s="7">
        <v>50721.78</v>
      </c>
      <c r="Q242" s="7">
        <v>0</v>
      </c>
      <c r="R242" s="7"/>
      <c r="S242" s="7">
        <v>22194.16</v>
      </c>
      <c r="T242" s="7">
        <v>306.77999999999997</v>
      </c>
      <c r="U242" s="7">
        <f t="shared" si="43"/>
        <v>22389.812166636737</v>
      </c>
      <c r="V242" s="7">
        <f t="shared" si="44"/>
        <v>283.42904669558754</v>
      </c>
      <c r="W242" s="7">
        <f t="shared" si="45"/>
        <v>6787.6640949118255</v>
      </c>
      <c r="X242" s="7"/>
      <c r="Y242" s="7"/>
      <c r="Z242" s="7"/>
      <c r="AA242" s="7"/>
      <c r="AB242" s="7"/>
      <c r="AC242" s="7"/>
      <c r="AD242" s="7"/>
      <c r="AE242" s="7"/>
      <c r="AF242" s="7"/>
      <c r="AG242" s="30" t="s">
        <v>489</v>
      </c>
      <c r="AH242" s="1" t="s">
        <v>490</v>
      </c>
      <c r="AK242" s="1" t="e">
        <f>VLOOKUP(AH242,#REF!,1,0)</f>
        <v>#REF!</v>
      </c>
    </row>
    <row r="243" spans="1:37" x14ac:dyDescent="0.25">
      <c r="A243" s="5">
        <v>6749</v>
      </c>
      <c r="B243" s="5" t="s">
        <v>1125</v>
      </c>
      <c r="C243" s="6" t="s">
        <v>435</v>
      </c>
      <c r="D243" s="7">
        <f t="shared" si="39"/>
        <v>35286.882520675172</v>
      </c>
      <c r="E243" s="8">
        <f t="shared" si="40"/>
        <v>2.4004555540083216E-4</v>
      </c>
      <c r="F243" s="9">
        <v>2.3779092842731876E-4</v>
      </c>
      <c r="G243" s="10">
        <f t="shared" si="46"/>
        <v>2.2546269735133993E-6</v>
      </c>
      <c r="H243" s="41">
        <f t="shared" si="47"/>
        <v>8.5699999999999998E-2</v>
      </c>
      <c r="I243" s="41">
        <f t="shared" si="48"/>
        <v>1E-3</v>
      </c>
      <c r="J243" s="41">
        <f t="shared" si="49"/>
        <v>8.6699999999999999E-2</v>
      </c>
      <c r="K243" s="7">
        <f t="shared" si="41"/>
        <v>404.10673780771236</v>
      </c>
      <c r="L243" s="29">
        <f t="shared" si="50"/>
        <v>2.7490109465304704E-6</v>
      </c>
      <c r="M243" s="38">
        <f t="shared" si="42"/>
        <v>10697.521878448932</v>
      </c>
      <c r="N243" s="39">
        <f t="shared" si="51"/>
        <v>7.2771874342264604E-5</v>
      </c>
      <c r="O243" s="7">
        <v>403442.71</v>
      </c>
      <c r="P243" s="7">
        <v>33983.769999999997</v>
      </c>
      <c r="Q243" s="7">
        <v>0</v>
      </c>
      <c r="R243" s="7"/>
      <c r="S243" s="7">
        <v>34978.53</v>
      </c>
      <c r="T243" s="7">
        <v>437.4</v>
      </c>
      <c r="U243" s="7">
        <f t="shared" si="43"/>
        <v>35286.882520675172</v>
      </c>
      <c r="V243" s="7">
        <f t="shared" si="44"/>
        <v>404.10673780771236</v>
      </c>
      <c r="W243" s="7">
        <f t="shared" si="45"/>
        <v>10697.521878448932</v>
      </c>
      <c r="X243" s="7"/>
      <c r="Y243" s="7"/>
      <c r="Z243" s="7"/>
      <c r="AA243" s="7"/>
      <c r="AB243" s="7"/>
      <c r="AC243" s="7"/>
      <c r="AD243" s="7"/>
      <c r="AE243" s="7"/>
      <c r="AF243" s="7"/>
      <c r="AG243" s="30" t="s">
        <v>491</v>
      </c>
      <c r="AH243" s="1" t="s">
        <v>492</v>
      </c>
      <c r="AK243" s="1" t="e">
        <f>VLOOKUP(AH243,#REF!,1,0)</f>
        <v>#REF!</v>
      </c>
    </row>
    <row r="244" spans="1:37" x14ac:dyDescent="0.25">
      <c r="A244" s="5">
        <v>6714</v>
      </c>
      <c r="B244" s="5" t="s">
        <v>1125</v>
      </c>
      <c r="C244" s="6" t="s">
        <v>437</v>
      </c>
      <c r="D244" s="7">
        <f t="shared" si="39"/>
        <v>2326.5907881815592</v>
      </c>
      <c r="E244" s="8">
        <f t="shared" si="40"/>
        <v>1.5827064848028866E-5</v>
      </c>
      <c r="F244" s="9">
        <v>1.8186781880673076E-5</v>
      </c>
      <c r="G244" s="10">
        <f t="shared" si="46"/>
        <v>-2.3597170326442096E-6</v>
      </c>
      <c r="H244" s="41">
        <f t="shared" si="47"/>
        <v>8.5699999999999998E-2</v>
      </c>
      <c r="I244" s="41">
        <f t="shared" si="48"/>
        <v>1E-3</v>
      </c>
      <c r="J244" s="41">
        <f t="shared" si="49"/>
        <v>8.6699999999999999E-2</v>
      </c>
      <c r="K244" s="7">
        <f t="shared" si="41"/>
        <v>24.575306871708161</v>
      </c>
      <c r="L244" s="29">
        <f t="shared" si="50"/>
        <v>1.6717807768109401E-7</v>
      </c>
      <c r="M244" s="38">
        <f t="shared" si="42"/>
        <v>705.32600447736468</v>
      </c>
      <c r="N244" s="39">
        <f t="shared" si="51"/>
        <v>4.798110810276795E-6</v>
      </c>
      <c r="O244" s="7">
        <v>26600.27</v>
      </c>
      <c r="P244" s="7">
        <v>0</v>
      </c>
      <c r="Q244" s="7">
        <v>0</v>
      </c>
      <c r="R244" s="7"/>
      <c r="S244" s="7">
        <v>2306.2600000000002</v>
      </c>
      <c r="T244" s="7">
        <v>26.6</v>
      </c>
      <c r="U244" s="7">
        <f t="shared" si="43"/>
        <v>2326.5907881815592</v>
      </c>
      <c r="V244" s="7">
        <f t="shared" si="44"/>
        <v>24.575306871708161</v>
      </c>
      <c r="W244" s="7">
        <f t="shared" si="45"/>
        <v>705.32600447736468</v>
      </c>
      <c r="X244" s="7"/>
      <c r="Y244" s="7"/>
      <c r="Z244" s="7"/>
      <c r="AA244" s="7"/>
      <c r="AB244" s="7"/>
      <c r="AC244" s="7"/>
      <c r="AD244" s="7"/>
      <c r="AE244" s="7"/>
      <c r="AF244" s="7"/>
      <c r="AG244" s="30" t="s">
        <v>493</v>
      </c>
      <c r="AH244" s="1" t="s">
        <v>494</v>
      </c>
      <c r="AK244" s="1" t="e">
        <f>VLOOKUP(AH244,#REF!,1,0)</f>
        <v>#REF!</v>
      </c>
    </row>
    <row r="245" spans="1:37" x14ac:dyDescent="0.25">
      <c r="A245" s="5">
        <v>6424</v>
      </c>
      <c r="B245" s="5" t="s">
        <v>1125</v>
      </c>
      <c r="C245" s="6" t="s">
        <v>439</v>
      </c>
      <c r="D245" s="7">
        <f t="shared" si="39"/>
        <v>14775.878215251592</v>
      </c>
      <c r="E245" s="8">
        <f t="shared" si="40"/>
        <v>1.0051564885724736E-4</v>
      </c>
      <c r="F245" s="9">
        <v>8.4247313817602297E-5</v>
      </c>
      <c r="G245" s="10">
        <f t="shared" si="46"/>
        <v>1.6268335039645062E-5</v>
      </c>
      <c r="H245" s="41">
        <f t="shared" si="47"/>
        <v>8.5699999999999998E-2</v>
      </c>
      <c r="I245" s="41">
        <f t="shared" si="48"/>
        <v>1E-3</v>
      </c>
      <c r="J245" s="41">
        <f t="shared" si="49"/>
        <v>8.6699999999999999E-2</v>
      </c>
      <c r="K245" s="7">
        <f t="shared" si="41"/>
        <v>205.3701114478198</v>
      </c>
      <c r="L245" s="29">
        <f t="shared" si="50"/>
        <v>1.3970682288620446E-6</v>
      </c>
      <c r="M245" s="38">
        <f t="shared" si="42"/>
        <v>4479.4345430865924</v>
      </c>
      <c r="N245" s="39">
        <f t="shared" si="51"/>
        <v>3.0472183314773591E-5</v>
      </c>
      <c r="O245" s="7">
        <v>168936.05</v>
      </c>
      <c r="P245" s="7">
        <v>53351.5</v>
      </c>
      <c r="Q245" s="7">
        <v>0</v>
      </c>
      <c r="R245" s="7"/>
      <c r="S245" s="7">
        <v>14646.76</v>
      </c>
      <c r="T245" s="7">
        <v>222.29</v>
      </c>
      <c r="U245" s="7">
        <f t="shared" si="43"/>
        <v>14775.878215251592</v>
      </c>
      <c r="V245" s="7">
        <f t="shared" si="44"/>
        <v>205.3701114478198</v>
      </c>
      <c r="W245" s="7">
        <f t="shared" si="45"/>
        <v>4479.4345430865924</v>
      </c>
      <c r="X245" s="7"/>
      <c r="Y245" s="7"/>
      <c r="Z245" s="7"/>
      <c r="AA245" s="7"/>
      <c r="AB245" s="7"/>
      <c r="AC245" s="7"/>
      <c r="AD245" s="7"/>
      <c r="AE245" s="7"/>
      <c r="AF245" s="7"/>
      <c r="AG245" s="30" t="s">
        <v>495</v>
      </c>
      <c r="AH245" s="1" t="s">
        <v>496</v>
      </c>
      <c r="AK245" s="1" t="e">
        <f>VLOOKUP(AH245,#REF!,1,0)</f>
        <v>#REF!</v>
      </c>
    </row>
    <row r="246" spans="1:37" x14ac:dyDescent="0.25">
      <c r="A246" s="5">
        <v>6398</v>
      </c>
      <c r="B246" s="5" t="s">
        <v>1125</v>
      </c>
      <c r="C246" s="6" t="s">
        <v>441</v>
      </c>
      <c r="D246" s="7">
        <f t="shared" si="39"/>
        <v>15436.763324148951</v>
      </c>
      <c r="E246" s="8">
        <f t="shared" si="40"/>
        <v>1.0501144224246508E-4</v>
      </c>
      <c r="F246" s="9">
        <v>1.0028570924757792E-4</v>
      </c>
      <c r="G246" s="10">
        <f t="shared" si="46"/>
        <v>4.7257329948871514E-6</v>
      </c>
      <c r="H246" s="41">
        <f t="shared" si="47"/>
        <v>8.5699999999999998E-2</v>
      </c>
      <c r="I246" s="41">
        <f t="shared" si="48"/>
        <v>1E-3</v>
      </c>
      <c r="J246" s="41">
        <f t="shared" si="49"/>
        <v>8.6699999999999999E-2</v>
      </c>
      <c r="K246" s="7">
        <f t="shared" si="41"/>
        <v>163.13938674459501</v>
      </c>
      <c r="L246" s="29">
        <f t="shared" si="50"/>
        <v>1.1097859006363753E-6</v>
      </c>
      <c r="M246" s="38">
        <f t="shared" si="42"/>
        <v>4679.7875469947239</v>
      </c>
      <c r="N246" s="39">
        <f t="shared" si="51"/>
        <v>3.1835121740155137E-5</v>
      </c>
      <c r="O246" s="7">
        <v>176492.23</v>
      </c>
      <c r="P246" s="7">
        <v>0</v>
      </c>
      <c r="Q246" s="7">
        <v>0</v>
      </c>
      <c r="R246" s="7"/>
      <c r="S246" s="7">
        <v>15301.87</v>
      </c>
      <c r="T246" s="7">
        <v>176.58</v>
      </c>
      <c r="U246" s="7">
        <f t="shared" si="43"/>
        <v>15436.763324148951</v>
      </c>
      <c r="V246" s="7">
        <f t="shared" si="44"/>
        <v>163.13938674459501</v>
      </c>
      <c r="W246" s="7">
        <f t="shared" si="45"/>
        <v>4679.7875469947239</v>
      </c>
      <c r="X246" s="7"/>
      <c r="Y246" s="7"/>
      <c r="Z246" s="7"/>
      <c r="AA246" s="7"/>
      <c r="AB246" s="7"/>
      <c r="AC246" s="7"/>
      <c r="AD246" s="7"/>
      <c r="AE246" s="7"/>
      <c r="AF246" s="7"/>
      <c r="AG246" s="30" t="s">
        <v>497</v>
      </c>
      <c r="AH246" s="1" t="s">
        <v>498</v>
      </c>
      <c r="AK246" s="1" t="e">
        <f>VLOOKUP(AH246,#REF!,1,0)</f>
        <v>#REF!</v>
      </c>
    </row>
    <row r="247" spans="1:37" x14ac:dyDescent="0.25">
      <c r="A247" s="5">
        <v>6411</v>
      </c>
      <c r="B247" s="5" t="s">
        <v>1125</v>
      </c>
      <c r="C247" s="6" t="s">
        <v>443</v>
      </c>
      <c r="D247" s="7">
        <f t="shared" si="39"/>
        <v>2337.2943204210319</v>
      </c>
      <c r="E247" s="8">
        <f t="shared" si="40"/>
        <v>1.5899877608965441E-5</v>
      </c>
      <c r="F247" s="9">
        <v>1.4501944459639084E-5</v>
      </c>
      <c r="G247" s="10">
        <f t="shared" si="46"/>
        <v>1.3979331493263564E-6</v>
      </c>
      <c r="H247" s="41">
        <f t="shared" si="47"/>
        <v>8.5699999999999998E-2</v>
      </c>
      <c r="I247" s="41">
        <f t="shared" si="48"/>
        <v>1E-3</v>
      </c>
      <c r="J247" s="41">
        <f t="shared" si="49"/>
        <v>8.6699999999999999E-2</v>
      </c>
      <c r="K247" s="7">
        <f t="shared" si="41"/>
        <v>24.686172917745942</v>
      </c>
      <c r="L247" s="29">
        <f t="shared" si="50"/>
        <v>1.6793226449770047E-7</v>
      </c>
      <c r="M247" s="38">
        <f t="shared" si="42"/>
        <v>708.57087231859009</v>
      </c>
      <c r="N247" s="39">
        <f t="shared" si="51"/>
        <v>4.8201846248931151E-6</v>
      </c>
      <c r="O247" s="7">
        <v>26722.799999999999</v>
      </c>
      <c r="P247" s="7">
        <v>0</v>
      </c>
      <c r="Q247" s="7">
        <v>0</v>
      </c>
      <c r="R247" s="7"/>
      <c r="S247" s="7">
        <v>2316.87</v>
      </c>
      <c r="T247" s="7">
        <v>26.72</v>
      </c>
      <c r="U247" s="7">
        <f t="shared" si="43"/>
        <v>2337.2943204210319</v>
      </c>
      <c r="V247" s="7">
        <f t="shared" si="44"/>
        <v>24.686172917745942</v>
      </c>
      <c r="W247" s="7">
        <f t="shared" si="45"/>
        <v>708.57087231859009</v>
      </c>
      <c r="X247" s="7"/>
      <c r="Y247" s="7"/>
      <c r="Z247" s="7"/>
      <c r="AA247" s="7"/>
      <c r="AB247" s="7"/>
      <c r="AC247" s="7"/>
      <c r="AD247" s="7"/>
      <c r="AE247" s="7"/>
      <c r="AF247" s="7"/>
      <c r="AG247" s="30" t="s">
        <v>499</v>
      </c>
      <c r="AH247" s="1" t="s">
        <v>500</v>
      </c>
      <c r="AK247" s="1" t="e">
        <f>VLOOKUP(AH247,#REF!,1,0)</f>
        <v>#REF!</v>
      </c>
    </row>
    <row r="248" spans="1:37" x14ac:dyDescent="0.25">
      <c r="A248" s="5">
        <v>6393</v>
      </c>
      <c r="B248" s="5" t="s">
        <v>1125</v>
      </c>
      <c r="C248" s="6" t="s">
        <v>449</v>
      </c>
      <c r="D248" s="7">
        <f t="shared" si="39"/>
        <v>14595.623065341224</v>
      </c>
      <c r="E248" s="8">
        <f t="shared" si="40"/>
        <v>9.9289429806903587E-5</v>
      </c>
      <c r="F248" s="9">
        <v>1.213499952031853E-4</v>
      </c>
      <c r="G248" s="10">
        <f t="shared" si="46"/>
        <v>-2.2060565396281716E-5</v>
      </c>
      <c r="H248" s="41">
        <f t="shared" si="47"/>
        <v>8.5699999999999998E-2</v>
      </c>
      <c r="I248" s="41">
        <f t="shared" si="48"/>
        <v>1E-3</v>
      </c>
      <c r="J248" s="41">
        <f t="shared" si="49"/>
        <v>8.6699999999999999E-2</v>
      </c>
      <c r="K248" s="7">
        <f t="shared" si="41"/>
        <v>154.18695352704415</v>
      </c>
      <c r="L248" s="29">
        <f t="shared" si="50"/>
        <v>1.0488853151954052E-6</v>
      </c>
      <c r="M248" s="38">
        <f t="shared" si="42"/>
        <v>4424.7886443240868</v>
      </c>
      <c r="N248" s="39">
        <f t="shared" si="51"/>
        <v>3.0100444465042746E-5</v>
      </c>
      <c r="O248" s="7">
        <v>166875.39000000001</v>
      </c>
      <c r="P248" s="7">
        <v>0</v>
      </c>
      <c r="Q248" s="7">
        <v>0</v>
      </c>
      <c r="R248" s="7"/>
      <c r="S248" s="7">
        <v>14468.08</v>
      </c>
      <c r="T248" s="7">
        <v>166.89</v>
      </c>
      <c r="U248" s="7">
        <f t="shared" si="43"/>
        <v>14595.623065341224</v>
      </c>
      <c r="V248" s="7">
        <f t="shared" si="44"/>
        <v>154.18695352704415</v>
      </c>
      <c r="W248" s="7">
        <f t="shared" si="45"/>
        <v>4424.7886443240868</v>
      </c>
      <c r="X248" s="7"/>
      <c r="Y248" s="7"/>
      <c r="Z248" s="7"/>
      <c r="AA248" s="7"/>
      <c r="AB248" s="7"/>
      <c r="AC248" s="7"/>
      <c r="AD248" s="7"/>
      <c r="AE248" s="7"/>
      <c r="AF248" s="7"/>
      <c r="AG248" s="30" t="s">
        <v>501</v>
      </c>
      <c r="AH248" s="1" t="s">
        <v>502</v>
      </c>
      <c r="AK248" s="1" t="e">
        <f>VLOOKUP(AH248,#REF!,1,0)</f>
        <v>#REF!</v>
      </c>
    </row>
    <row r="249" spans="1:37" x14ac:dyDescent="0.25">
      <c r="A249" s="5">
        <v>6386</v>
      </c>
      <c r="B249" s="5" t="s">
        <v>1125</v>
      </c>
      <c r="C249" s="6" t="s">
        <v>451</v>
      </c>
      <c r="D249" s="7">
        <f t="shared" si="39"/>
        <v>9274.8881097600224</v>
      </c>
      <c r="E249" s="8">
        <f t="shared" si="40"/>
        <v>6.30941445814443E-5</v>
      </c>
      <c r="F249" s="9">
        <v>6.6387821594055145E-5</v>
      </c>
      <c r="G249" s="10">
        <f t="shared" si="46"/>
        <v>-3.2936770126108458E-6</v>
      </c>
      <c r="H249" s="41">
        <f t="shared" si="47"/>
        <v>8.5699999999999998E-2</v>
      </c>
      <c r="I249" s="41">
        <f t="shared" si="48"/>
        <v>1E-3</v>
      </c>
      <c r="J249" s="41">
        <f t="shared" si="49"/>
        <v>8.6699999999999999E-2</v>
      </c>
      <c r="K249" s="7">
        <f t="shared" si="41"/>
        <v>196.8611424144201</v>
      </c>
      <c r="L249" s="29">
        <f t="shared" si="50"/>
        <v>1.3391843906875004E-6</v>
      </c>
      <c r="M249" s="38">
        <f t="shared" si="42"/>
        <v>2811.7620879710762</v>
      </c>
      <c r="N249" s="39">
        <f t="shared" si="51"/>
        <v>1.9127532495015829E-5</v>
      </c>
      <c r="O249" s="7">
        <v>106061.8</v>
      </c>
      <c r="P249" s="7">
        <v>107105.52</v>
      </c>
      <c r="Q249" s="7">
        <v>0</v>
      </c>
      <c r="R249" s="7"/>
      <c r="S249" s="7">
        <v>9193.84</v>
      </c>
      <c r="T249" s="7">
        <v>213.08</v>
      </c>
      <c r="U249" s="7">
        <f t="shared" si="43"/>
        <v>9274.8881097600224</v>
      </c>
      <c r="V249" s="7">
        <f t="shared" si="44"/>
        <v>196.8611424144201</v>
      </c>
      <c r="W249" s="7">
        <f t="shared" si="45"/>
        <v>2811.7620879710762</v>
      </c>
      <c r="X249" s="7"/>
      <c r="Y249" s="7"/>
      <c r="Z249" s="7"/>
      <c r="AA249" s="7"/>
      <c r="AB249" s="7"/>
      <c r="AC249" s="7"/>
      <c r="AD249" s="7"/>
      <c r="AE249" s="7"/>
      <c r="AF249" s="7"/>
      <c r="AG249" s="30" t="s">
        <v>503</v>
      </c>
      <c r="AH249" s="1" t="s">
        <v>504</v>
      </c>
      <c r="AK249" s="1" t="e">
        <f>VLOOKUP(AH249,#REF!,1,0)</f>
        <v>#REF!</v>
      </c>
    </row>
    <row r="250" spans="1:37" x14ac:dyDescent="0.25">
      <c r="A250" s="5">
        <v>6407</v>
      </c>
      <c r="B250" s="5" t="s">
        <v>1125</v>
      </c>
      <c r="C250" s="6" t="s">
        <v>455</v>
      </c>
      <c r="D250" s="7">
        <f t="shared" si="39"/>
        <v>1543.6289180873498</v>
      </c>
      <c r="E250" s="8">
        <f t="shared" si="40"/>
        <v>1.0500821679499663E-5</v>
      </c>
      <c r="F250" s="9">
        <v>2.3236575583510686E-5</v>
      </c>
      <c r="G250" s="10">
        <f t="shared" si="46"/>
        <v>-1.2735753904011023E-5</v>
      </c>
      <c r="H250" s="41">
        <f t="shared" si="47"/>
        <v>8.5699999999999998E-2</v>
      </c>
      <c r="I250" s="41">
        <f t="shared" si="48"/>
        <v>1E-3</v>
      </c>
      <c r="J250" s="41">
        <f t="shared" si="49"/>
        <v>8.6699999999999999E-2</v>
      </c>
      <c r="K250" s="7">
        <f t="shared" si="41"/>
        <v>16.306547604723647</v>
      </c>
      <c r="L250" s="29">
        <f t="shared" si="50"/>
        <v>1.1092831094253042E-7</v>
      </c>
      <c r="M250" s="38">
        <f t="shared" si="42"/>
        <v>467.96438063834722</v>
      </c>
      <c r="N250" s="39">
        <f t="shared" si="51"/>
        <v>3.1834143918018502E-6</v>
      </c>
      <c r="O250" s="7">
        <v>17648.53</v>
      </c>
      <c r="P250" s="7">
        <v>0</v>
      </c>
      <c r="Q250" s="7">
        <v>0</v>
      </c>
      <c r="R250" s="7"/>
      <c r="S250" s="7">
        <v>1530.14</v>
      </c>
      <c r="T250" s="7">
        <v>17.649999999999999</v>
      </c>
      <c r="U250" s="7">
        <f t="shared" si="43"/>
        <v>1543.6289180873498</v>
      </c>
      <c r="V250" s="7">
        <f t="shared" si="44"/>
        <v>16.306547604723647</v>
      </c>
      <c r="W250" s="7">
        <f t="shared" si="45"/>
        <v>467.96438063834722</v>
      </c>
      <c r="X250" s="7"/>
      <c r="Y250" s="7"/>
      <c r="Z250" s="7"/>
      <c r="AA250" s="7"/>
      <c r="AB250" s="7"/>
      <c r="AC250" s="7"/>
      <c r="AD250" s="7"/>
      <c r="AE250" s="7"/>
      <c r="AF250" s="7"/>
      <c r="AG250" s="30" t="s">
        <v>505</v>
      </c>
      <c r="AH250" s="1" t="s">
        <v>506</v>
      </c>
      <c r="AK250" s="1" t="e">
        <f>VLOOKUP(AH250,#REF!,1,0)</f>
        <v>#REF!</v>
      </c>
    </row>
    <row r="251" spans="1:37" x14ac:dyDescent="0.25">
      <c r="A251" s="5">
        <v>6383</v>
      </c>
      <c r="B251" s="5" t="s">
        <v>1125</v>
      </c>
      <c r="C251" s="6" t="s">
        <v>457</v>
      </c>
      <c r="D251" s="7">
        <f t="shared" si="39"/>
        <v>9260.8453982827868</v>
      </c>
      <c r="E251" s="8">
        <f t="shared" si="40"/>
        <v>6.2998616435144841E-5</v>
      </c>
      <c r="F251" s="9">
        <v>5.3100271687606653E-5</v>
      </c>
      <c r="G251" s="10">
        <f t="shared" si="46"/>
        <v>9.8983447475381873E-6</v>
      </c>
      <c r="H251" s="41">
        <f t="shared" si="47"/>
        <v>8.5699999999999998E-2</v>
      </c>
      <c r="I251" s="41">
        <f t="shared" si="48"/>
        <v>1E-3</v>
      </c>
      <c r="J251" s="41">
        <f t="shared" si="49"/>
        <v>8.6699999999999999E-2</v>
      </c>
      <c r="K251" s="7">
        <f t="shared" si="41"/>
        <v>97.885479814190958</v>
      </c>
      <c r="L251" s="29">
        <f t="shared" si="50"/>
        <v>6.6588411016210189E-7</v>
      </c>
      <c r="M251" s="38">
        <f t="shared" si="42"/>
        <v>2807.5049192293363</v>
      </c>
      <c r="N251" s="39">
        <f t="shared" si="51"/>
        <v>1.9098572315990459E-5</v>
      </c>
      <c r="O251" s="7">
        <v>105880.96000000001</v>
      </c>
      <c r="P251" s="7">
        <v>0</v>
      </c>
      <c r="Q251" s="7">
        <v>0</v>
      </c>
      <c r="R251" s="7"/>
      <c r="S251" s="7">
        <v>9179.92</v>
      </c>
      <c r="T251" s="7">
        <v>105.95</v>
      </c>
      <c r="U251" s="7">
        <f t="shared" si="43"/>
        <v>9260.8453982827868</v>
      </c>
      <c r="V251" s="7">
        <f t="shared" si="44"/>
        <v>97.885479814190958</v>
      </c>
      <c r="W251" s="7">
        <f t="shared" si="45"/>
        <v>2807.5049192293363</v>
      </c>
      <c r="X251" s="7"/>
      <c r="Y251" s="7"/>
      <c r="Z251" s="7"/>
      <c r="AA251" s="7"/>
      <c r="AB251" s="7"/>
      <c r="AC251" s="7"/>
      <c r="AD251" s="7"/>
      <c r="AE251" s="7"/>
      <c r="AF251" s="7"/>
      <c r="AG251" s="30" t="s">
        <v>507</v>
      </c>
      <c r="AH251" s="1" t="s">
        <v>508</v>
      </c>
      <c r="AK251" s="1" t="e">
        <f>VLOOKUP(AH251,#REF!,1,0)</f>
        <v>#REF!</v>
      </c>
    </row>
    <row r="252" spans="1:37" x14ac:dyDescent="0.25">
      <c r="A252" s="5">
        <v>6404</v>
      </c>
      <c r="B252" s="5" t="s">
        <v>1125</v>
      </c>
      <c r="C252" s="6" t="s">
        <v>461</v>
      </c>
      <c r="D252" s="7">
        <f t="shared" si="39"/>
        <v>816.17207568548588</v>
      </c>
      <c r="E252" s="8">
        <f t="shared" si="40"/>
        <v>5.552161744404045E-6</v>
      </c>
      <c r="F252" s="9">
        <v>3.6766339637680917E-6</v>
      </c>
      <c r="G252" s="10">
        <f t="shared" si="46"/>
        <v>1.8755277806359532E-6</v>
      </c>
      <c r="H252" s="41">
        <f t="shared" si="47"/>
        <v>8.5699999999999998E-2</v>
      </c>
      <c r="I252" s="41">
        <f t="shared" si="48"/>
        <v>1E-3</v>
      </c>
      <c r="J252" s="41">
        <f t="shared" si="49"/>
        <v>8.6699999999999999E-2</v>
      </c>
      <c r="K252" s="7">
        <f t="shared" si="41"/>
        <v>23.725333852085171</v>
      </c>
      <c r="L252" s="29">
        <f t="shared" si="50"/>
        <v>1.6139597875377798E-7</v>
      </c>
      <c r="M252" s="38">
        <f t="shared" si="42"/>
        <v>247.42958324836187</v>
      </c>
      <c r="N252" s="39">
        <f t="shared" si="51"/>
        <v>1.6831855774918429E-6</v>
      </c>
      <c r="O252" s="7">
        <v>9331.48</v>
      </c>
      <c r="P252" s="7">
        <v>16359.75</v>
      </c>
      <c r="Q252" s="7">
        <v>0</v>
      </c>
      <c r="R252" s="7"/>
      <c r="S252" s="7">
        <v>809.04</v>
      </c>
      <c r="T252" s="7">
        <v>25.68</v>
      </c>
      <c r="U252" s="7">
        <f t="shared" si="43"/>
        <v>816.17207568548588</v>
      </c>
      <c r="V252" s="7">
        <f t="shared" si="44"/>
        <v>23.725333852085171</v>
      </c>
      <c r="W252" s="7">
        <f t="shared" si="45"/>
        <v>247.42958324836187</v>
      </c>
      <c r="X252" s="7"/>
      <c r="Y252" s="7"/>
      <c r="Z252" s="7"/>
      <c r="AA252" s="7"/>
      <c r="AB252" s="7"/>
      <c r="AC252" s="7"/>
      <c r="AD252" s="7"/>
      <c r="AE252" s="7"/>
      <c r="AF252" s="7"/>
      <c r="AG252" s="30" t="s">
        <v>509</v>
      </c>
      <c r="AH252" s="1" t="s">
        <v>510</v>
      </c>
      <c r="AK252" s="1" t="e">
        <f>VLOOKUP(AH252,#REF!,1,0)</f>
        <v>#REF!</v>
      </c>
    </row>
    <row r="253" spans="1:37" x14ac:dyDescent="0.25">
      <c r="A253" s="5">
        <v>6674</v>
      </c>
      <c r="B253" s="5" t="s">
        <v>1125</v>
      </c>
      <c r="C253" s="6" t="s">
        <v>465</v>
      </c>
      <c r="D253" s="7">
        <f t="shared" si="39"/>
        <v>49752.953502115066</v>
      </c>
      <c r="E253" s="8">
        <f t="shared" si="40"/>
        <v>3.3845368315688984E-4</v>
      </c>
      <c r="F253" s="9">
        <v>3.1138159765921553E-4</v>
      </c>
      <c r="G253" s="10">
        <f t="shared" si="46"/>
        <v>2.7072085497674317E-5</v>
      </c>
      <c r="H253" s="41">
        <f t="shared" si="47"/>
        <v>8.5699999999999998E-2</v>
      </c>
      <c r="I253" s="41">
        <f t="shared" si="48"/>
        <v>1E-3</v>
      </c>
      <c r="J253" s="41">
        <f t="shared" si="49"/>
        <v>8.6699999999999999E-2</v>
      </c>
      <c r="K253" s="7">
        <f t="shared" si="41"/>
        <v>613.75443086515668</v>
      </c>
      <c r="L253" s="29">
        <f t="shared" si="50"/>
        <v>4.1751782167332477E-6</v>
      </c>
      <c r="M253" s="38">
        <f t="shared" si="42"/>
        <v>15083.035694481767</v>
      </c>
      <c r="N253" s="39">
        <f t="shared" si="51"/>
        <v>1.0260514451201726E-4</v>
      </c>
      <c r="O253" s="7">
        <v>568835.4</v>
      </c>
      <c r="P253" s="7">
        <v>95845.6</v>
      </c>
      <c r="Q253" s="7">
        <v>0</v>
      </c>
      <c r="R253" s="7"/>
      <c r="S253" s="7">
        <v>49318.19</v>
      </c>
      <c r="T253" s="7">
        <v>664.32</v>
      </c>
      <c r="U253" s="7">
        <f t="shared" si="43"/>
        <v>49752.953502115066</v>
      </c>
      <c r="V253" s="7">
        <f t="shared" si="44"/>
        <v>613.75443086515668</v>
      </c>
      <c r="W253" s="7">
        <f t="shared" si="45"/>
        <v>15083.035694481767</v>
      </c>
      <c r="X253" s="7"/>
      <c r="Y253" s="7"/>
      <c r="Z253" s="7"/>
      <c r="AA253" s="7"/>
      <c r="AB253" s="7"/>
      <c r="AC253" s="7"/>
      <c r="AD253" s="7"/>
      <c r="AE253" s="7"/>
      <c r="AF253" s="7"/>
      <c r="AG253" s="30" t="s">
        <v>511</v>
      </c>
      <c r="AH253" s="1" t="s">
        <v>512</v>
      </c>
      <c r="AK253" s="1" t="e">
        <f>VLOOKUP(AH253,#REF!,1,0)</f>
        <v>#REF!</v>
      </c>
    </row>
    <row r="254" spans="1:37" x14ac:dyDescent="0.25">
      <c r="A254" s="5">
        <v>6723</v>
      </c>
      <c r="B254" s="5" t="s">
        <v>1125</v>
      </c>
      <c r="C254" s="6" t="s">
        <v>469</v>
      </c>
      <c r="D254" s="7">
        <f t="shared" si="39"/>
        <v>3568.5435252234879</v>
      </c>
      <c r="E254" s="8">
        <f t="shared" si="40"/>
        <v>2.427567841909559E-5</v>
      </c>
      <c r="F254" s="9">
        <v>2.4727483222129607E-5</v>
      </c>
      <c r="G254" s="10">
        <f t="shared" si="46"/>
        <v>-4.5180480303401622E-7</v>
      </c>
      <c r="H254" s="41">
        <f t="shared" si="47"/>
        <v>8.5699999999999998E-2</v>
      </c>
      <c r="I254" s="41">
        <f t="shared" si="48"/>
        <v>1E-3</v>
      </c>
      <c r="J254" s="41">
        <f t="shared" si="49"/>
        <v>8.6699999999999999E-2</v>
      </c>
      <c r="K254" s="7">
        <f t="shared" si="41"/>
        <v>37.694455652845598</v>
      </c>
      <c r="L254" s="29">
        <f t="shared" si="50"/>
        <v>2.5642351764618933E-7</v>
      </c>
      <c r="M254" s="38">
        <f t="shared" si="42"/>
        <v>1081.8346566293699</v>
      </c>
      <c r="N254" s="39">
        <f t="shared" si="51"/>
        <v>7.3593806664646325E-6</v>
      </c>
      <c r="O254" s="7">
        <v>40800</v>
      </c>
      <c r="P254" s="7">
        <v>0</v>
      </c>
      <c r="Q254" s="7">
        <v>0</v>
      </c>
      <c r="R254" s="7"/>
      <c r="S254" s="7">
        <v>3537.36</v>
      </c>
      <c r="T254" s="7">
        <v>40.799999999999997</v>
      </c>
      <c r="U254" s="7">
        <f t="shared" si="43"/>
        <v>3568.5435252234879</v>
      </c>
      <c r="V254" s="7">
        <f t="shared" si="44"/>
        <v>37.694455652845598</v>
      </c>
      <c r="W254" s="7">
        <f t="shared" si="45"/>
        <v>1081.8346566293699</v>
      </c>
      <c r="X254" s="7"/>
      <c r="Y254" s="7"/>
      <c r="Z254" s="7"/>
      <c r="AA254" s="7"/>
      <c r="AB254" s="7"/>
      <c r="AC254" s="7"/>
      <c r="AD254" s="7"/>
      <c r="AE254" s="7"/>
      <c r="AF254" s="7"/>
      <c r="AG254" s="30" t="s">
        <v>513</v>
      </c>
      <c r="AH254" s="1" t="s">
        <v>514</v>
      </c>
      <c r="AK254" s="1" t="e">
        <f>VLOOKUP(AH254,#REF!,1,0)</f>
        <v>#REF!</v>
      </c>
    </row>
    <row r="255" spans="1:37" x14ac:dyDescent="0.25">
      <c r="A255" s="5">
        <v>9854</v>
      </c>
      <c r="B255" s="5" t="s">
        <v>1125</v>
      </c>
      <c r="C255" s="6" t="s">
        <v>1132</v>
      </c>
      <c r="D255" s="7">
        <f t="shared" si="39"/>
        <v>3455.2938994738925</v>
      </c>
      <c r="E255" s="8">
        <f t="shared" si="40"/>
        <v>2.3505276859930655E-5</v>
      </c>
      <c r="F255" s="9">
        <v>1.7446773459721159E-5</v>
      </c>
      <c r="G255" s="10">
        <f t="shared" si="46"/>
        <v>6.058503400209496E-6</v>
      </c>
      <c r="H255" s="41">
        <f t="shared" si="47"/>
        <v>8.5699999999999998E-2</v>
      </c>
      <c r="I255" s="41">
        <f t="shared" si="48"/>
        <v>1E-3</v>
      </c>
      <c r="J255" s="41">
        <f t="shared" si="49"/>
        <v>8.6699999999999999E-2</v>
      </c>
      <c r="K255" s="7">
        <f t="shared" si="41"/>
        <v>36.5303621694489</v>
      </c>
      <c r="L255" s="29">
        <f t="shared" si="50"/>
        <v>2.4850455607182172E-7</v>
      </c>
      <c r="M255" s="38">
        <f t="shared" si="42"/>
        <v>1047.5020587164593</v>
      </c>
      <c r="N255" s="39">
        <f t="shared" si="51"/>
        <v>7.1258268088936412E-6</v>
      </c>
      <c r="O255" s="7">
        <v>39505.25</v>
      </c>
      <c r="P255" s="7">
        <v>0</v>
      </c>
      <c r="Q255" s="7">
        <v>0</v>
      </c>
      <c r="R255" s="7"/>
      <c r="S255" s="7">
        <v>3425.1</v>
      </c>
      <c r="T255" s="7">
        <v>39.54</v>
      </c>
      <c r="U255" s="7">
        <f t="shared" si="43"/>
        <v>3455.2938994738925</v>
      </c>
      <c r="V255" s="7">
        <f t="shared" si="44"/>
        <v>36.5303621694489</v>
      </c>
      <c r="W255" s="7">
        <f t="shared" si="45"/>
        <v>1047.5020587164593</v>
      </c>
      <c r="X255" s="7"/>
      <c r="Y255" s="7"/>
      <c r="Z255" s="7"/>
      <c r="AA255" s="7"/>
      <c r="AB255" s="7"/>
      <c r="AC255" s="7"/>
      <c r="AD255" s="7"/>
      <c r="AE255" s="7"/>
      <c r="AF255" s="7"/>
      <c r="AG255" s="30" t="s">
        <v>515</v>
      </c>
      <c r="AH255" s="1" t="s">
        <v>516</v>
      </c>
      <c r="AK255" s="1" t="e">
        <f>VLOOKUP(AH255,#REF!,1,0)</f>
        <v>#REF!</v>
      </c>
    </row>
    <row r="256" spans="1:37" x14ac:dyDescent="0.25">
      <c r="A256" s="5">
        <v>6733</v>
      </c>
      <c r="B256" s="5" t="s">
        <v>1125</v>
      </c>
      <c r="C256" s="6" t="s">
        <v>473</v>
      </c>
      <c r="D256" s="7">
        <f t="shared" si="39"/>
        <v>18651.263056776494</v>
      </c>
      <c r="E256" s="8">
        <f t="shared" si="40"/>
        <v>1.2687867217421933E-4</v>
      </c>
      <c r="F256" s="9">
        <v>1.5166551793203872E-4</v>
      </c>
      <c r="G256" s="10">
        <f t="shared" si="46"/>
        <v>-2.4786845757819386E-5</v>
      </c>
      <c r="H256" s="41">
        <f t="shared" si="47"/>
        <v>8.5699999999999998E-2</v>
      </c>
      <c r="I256" s="41">
        <f t="shared" si="48"/>
        <v>1E-3</v>
      </c>
      <c r="J256" s="41">
        <f t="shared" si="49"/>
        <v>8.6699999999999999E-2</v>
      </c>
      <c r="K256" s="7">
        <f t="shared" si="41"/>
        <v>208.16024027310397</v>
      </c>
      <c r="L256" s="29">
        <f t="shared" si="50"/>
        <v>1.4160485970799733E-6</v>
      </c>
      <c r="M256" s="38">
        <f t="shared" si="42"/>
        <v>5654.290783371679</v>
      </c>
      <c r="N256" s="39">
        <f t="shared" si="51"/>
        <v>3.8464360536723634E-5</v>
      </c>
      <c r="O256" s="7">
        <v>213243.5</v>
      </c>
      <c r="P256" s="7">
        <v>12015.18</v>
      </c>
      <c r="Q256" s="7">
        <v>0</v>
      </c>
      <c r="R256" s="7"/>
      <c r="S256" s="7">
        <v>18488.28</v>
      </c>
      <c r="T256" s="7">
        <v>225.31</v>
      </c>
      <c r="U256" s="7">
        <f t="shared" si="43"/>
        <v>18651.263056776494</v>
      </c>
      <c r="V256" s="7">
        <f t="shared" si="44"/>
        <v>208.16024027310397</v>
      </c>
      <c r="W256" s="7">
        <f t="shared" si="45"/>
        <v>5654.290783371679</v>
      </c>
      <c r="X256" s="7"/>
      <c r="Y256" s="7"/>
      <c r="Z256" s="7"/>
      <c r="AA256" s="7"/>
      <c r="AB256" s="7"/>
      <c r="AC256" s="7"/>
      <c r="AD256" s="7"/>
      <c r="AE256" s="7"/>
      <c r="AF256" s="7"/>
      <c r="AG256" s="30" t="s">
        <v>517</v>
      </c>
      <c r="AH256" s="1" t="s">
        <v>518</v>
      </c>
      <c r="AK256" s="1" t="e">
        <f>VLOOKUP(AH256,#REF!,1,0)</f>
        <v>#REF!</v>
      </c>
    </row>
    <row r="257" spans="1:37" s="12" customFormat="1" x14ac:dyDescent="0.25">
      <c r="A257" s="5">
        <v>6679</v>
      </c>
      <c r="B257" s="5" t="s">
        <v>1125</v>
      </c>
      <c r="C257" s="6" t="s">
        <v>485</v>
      </c>
      <c r="D257" s="7">
        <f>U257</f>
        <v>81687.632977185509</v>
      </c>
      <c r="E257" s="8">
        <f t="shared" si="40"/>
        <v>5.5569525632928141E-4</v>
      </c>
      <c r="F257" s="8">
        <v>5.8868023484021103E-4</v>
      </c>
      <c r="G257" s="13">
        <f t="shared" si="46"/>
        <v>-3.2984978510929627E-5</v>
      </c>
      <c r="H257" s="41">
        <f t="shared" si="47"/>
        <v>8.5699999999999998E-2</v>
      </c>
      <c r="I257" s="41">
        <f t="shared" si="48"/>
        <v>1E-3</v>
      </c>
      <c r="J257" s="41">
        <f t="shared" si="49"/>
        <v>8.6699999999999999E-2</v>
      </c>
      <c r="K257" s="7">
        <f t="shared" si="41"/>
        <v>1016.7155528638119</v>
      </c>
      <c r="L257" s="29">
        <f t="shared" si="50"/>
        <v>6.9163958994921185E-6</v>
      </c>
      <c r="M257" s="38">
        <f t="shared" si="42"/>
        <v>24764.308393073319</v>
      </c>
      <c r="N257" s="39">
        <f t="shared" si="51"/>
        <v>1.6846379554356371E-4</v>
      </c>
      <c r="O257" s="7">
        <v>933956.15</v>
      </c>
      <c r="P257" s="7">
        <v>166177.04</v>
      </c>
      <c r="Q257" s="7">
        <v>0</v>
      </c>
      <c r="R257" s="7"/>
      <c r="S257" s="7">
        <v>80973.81</v>
      </c>
      <c r="T257" s="7">
        <v>1100.48</v>
      </c>
      <c r="U257" s="7">
        <f t="shared" si="43"/>
        <v>81687.632977185509</v>
      </c>
      <c r="V257" s="7">
        <f t="shared" si="44"/>
        <v>1016.7155528638119</v>
      </c>
      <c r="W257" s="7">
        <f t="shared" si="45"/>
        <v>24764.308393073319</v>
      </c>
      <c r="X257" s="7"/>
      <c r="Y257" s="7"/>
      <c r="Z257" s="7"/>
      <c r="AA257" s="7"/>
      <c r="AB257" s="7"/>
      <c r="AC257" s="7"/>
      <c r="AD257" s="7"/>
      <c r="AE257" s="7"/>
      <c r="AF257" s="7"/>
      <c r="AG257" s="31" t="s">
        <v>519</v>
      </c>
      <c r="AH257" s="12" t="s">
        <v>520</v>
      </c>
      <c r="AK257" s="12" t="e">
        <f>VLOOKUP(AH257,#REF!,1,0)</f>
        <v>#REF!</v>
      </c>
    </row>
    <row r="258" spans="1:37" s="12" customFormat="1" x14ac:dyDescent="0.25">
      <c r="A258" s="5">
        <v>6737</v>
      </c>
      <c r="B258" s="5" t="s">
        <v>1125</v>
      </c>
      <c r="C258" s="6" t="s">
        <v>487</v>
      </c>
      <c r="D258" s="7">
        <f t="shared" si="39"/>
        <v>0</v>
      </c>
      <c r="E258" s="8">
        <f t="shared" si="40"/>
        <v>0</v>
      </c>
      <c r="F258" s="8">
        <v>0</v>
      </c>
      <c r="G258" s="13">
        <f t="shared" si="46"/>
        <v>0</v>
      </c>
      <c r="H258" s="41">
        <f t="shared" si="47"/>
        <v>8.5699999999999998E-2</v>
      </c>
      <c r="I258" s="41">
        <f t="shared" si="48"/>
        <v>1E-3</v>
      </c>
      <c r="J258" s="41">
        <f t="shared" si="49"/>
        <v>8.6699999999999999E-2</v>
      </c>
      <c r="K258" s="7">
        <f t="shared" si="41"/>
        <v>51.543472570398436</v>
      </c>
      <c r="L258" s="29">
        <f t="shared" si="50"/>
        <v>3.5063402082061037E-7</v>
      </c>
      <c r="M258" s="38">
        <f t="shared" si="42"/>
        <v>0</v>
      </c>
      <c r="N258" s="39">
        <f t="shared" si="51"/>
        <v>0</v>
      </c>
      <c r="O258" s="7">
        <v>0</v>
      </c>
      <c r="P258" s="7">
        <v>55811.839999999997</v>
      </c>
      <c r="Q258" s="7">
        <v>0</v>
      </c>
      <c r="R258" s="7"/>
      <c r="S258" s="7">
        <v>0</v>
      </c>
      <c r="T258" s="7">
        <v>55.79</v>
      </c>
      <c r="U258" s="7">
        <f t="shared" si="43"/>
        <v>0</v>
      </c>
      <c r="V258" s="7">
        <f t="shared" si="44"/>
        <v>51.543472570398436</v>
      </c>
      <c r="W258" s="7">
        <f t="shared" si="45"/>
        <v>0</v>
      </c>
      <c r="X258" s="7"/>
      <c r="Y258" s="7"/>
      <c r="Z258" s="7"/>
      <c r="AA258" s="7"/>
      <c r="AB258" s="7"/>
      <c r="AC258" s="7"/>
      <c r="AD258" s="7"/>
      <c r="AE258" s="7"/>
      <c r="AF258" s="7"/>
      <c r="AG258" s="31" t="s">
        <v>521</v>
      </c>
      <c r="AH258" s="12" t="s">
        <v>522</v>
      </c>
      <c r="AK258" s="12" t="e">
        <f>VLOOKUP(AH258,#REF!,1,0)</f>
        <v>#REF!</v>
      </c>
    </row>
    <row r="259" spans="1:37" s="12" customFormat="1" x14ac:dyDescent="0.25">
      <c r="A259" s="5">
        <v>7277</v>
      </c>
      <c r="B259" s="5" t="s">
        <v>1125</v>
      </c>
      <c r="C259" s="6" t="s">
        <v>1133</v>
      </c>
      <c r="D259" s="7">
        <f t="shared" si="39"/>
        <v>3060.5847548917909</v>
      </c>
      <c r="E259" s="8">
        <f t="shared" si="40"/>
        <v>2.082019478226388E-5</v>
      </c>
      <c r="F259" s="8">
        <v>1.9752793584950534E-5</v>
      </c>
      <c r="G259" s="13">
        <f t="shared" si="46"/>
        <v>1.0674011973133456E-6</v>
      </c>
      <c r="H259" s="41">
        <f t="shared" si="47"/>
        <v>8.5699999999999998E-2</v>
      </c>
      <c r="I259" s="41">
        <f t="shared" si="48"/>
        <v>1E-3</v>
      </c>
      <c r="J259" s="41">
        <f t="shared" si="49"/>
        <v>8.6699999999999999E-2</v>
      </c>
      <c r="K259" s="7">
        <f t="shared" si="41"/>
        <v>60.976325320779651</v>
      </c>
      <c r="L259" s="29">
        <f t="shared" si="50"/>
        <v>4.1480274913354157E-7</v>
      </c>
      <c r="M259" s="38">
        <f t="shared" si="42"/>
        <v>927.84258731609088</v>
      </c>
      <c r="N259" s="39">
        <f t="shared" si="51"/>
        <v>6.3118210872365435E-6</v>
      </c>
      <c r="O259" s="7">
        <v>34992</v>
      </c>
      <c r="P259" s="7">
        <v>30999.96</v>
      </c>
      <c r="Q259" s="7">
        <v>0</v>
      </c>
      <c r="R259" s="7"/>
      <c r="S259" s="7">
        <v>3033.84</v>
      </c>
      <c r="T259" s="7">
        <v>66</v>
      </c>
      <c r="U259" s="7">
        <f t="shared" si="43"/>
        <v>3060.5847548917909</v>
      </c>
      <c r="V259" s="7">
        <f t="shared" si="44"/>
        <v>60.976325320779651</v>
      </c>
      <c r="W259" s="7">
        <f t="shared" si="45"/>
        <v>927.84258731609088</v>
      </c>
      <c r="X259" s="7"/>
      <c r="Y259" s="7"/>
      <c r="Z259" s="7"/>
      <c r="AA259" s="7"/>
      <c r="AB259" s="7"/>
      <c r="AC259" s="7"/>
      <c r="AD259" s="7"/>
      <c r="AE259" s="7"/>
      <c r="AF259" s="7"/>
      <c r="AG259" s="31" t="s">
        <v>523</v>
      </c>
      <c r="AH259" s="12" t="s">
        <v>524</v>
      </c>
      <c r="AK259" s="12" t="e">
        <f>VLOOKUP(AH259,#REF!,1,0)</f>
        <v>#REF!</v>
      </c>
    </row>
    <row r="260" spans="1:37" s="12" customFormat="1" x14ac:dyDescent="0.25">
      <c r="A260" s="5">
        <v>6415</v>
      </c>
      <c r="B260" s="5" t="s">
        <v>1125</v>
      </c>
      <c r="C260" s="6" t="s">
        <v>495</v>
      </c>
      <c r="D260" s="7">
        <f t="shared" si="39"/>
        <v>23572.143908829199</v>
      </c>
      <c r="E260" s="8">
        <f t="shared" si="40"/>
        <v>1.6035387578565218E-4</v>
      </c>
      <c r="F260" s="8">
        <v>1.4848441521880674E-4</v>
      </c>
      <c r="G260" s="13">
        <f t="shared" si="46"/>
        <v>1.1869460566845449E-5</v>
      </c>
      <c r="H260" s="41">
        <f t="shared" si="47"/>
        <v>8.5699999999999998E-2</v>
      </c>
      <c r="I260" s="41">
        <f t="shared" si="48"/>
        <v>1E-3</v>
      </c>
      <c r="J260" s="41">
        <f t="shared" si="49"/>
        <v>8.6699999999999999E-2</v>
      </c>
      <c r="K260" s="7">
        <f t="shared" si="41"/>
        <v>248.95894521500747</v>
      </c>
      <c r="L260" s="29">
        <f t="shared" si="50"/>
        <v>1.6935893455911432E-6</v>
      </c>
      <c r="M260" s="38">
        <f t="shared" si="42"/>
        <v>7146.098129776703</v>
      </c>
      <c r="N260" s="39">
        <f t="shared" si="51"/>
        <v>4.8612656374674686E-5</v>
      </c>
      <c r="O260" s="7">
        <v>269505.68</v>
      </c>
      <c r="P260" s="7">
        <v>0</v>
      </c>
      <c r="Q260" s="7">
        <v>0</v>
      </c>
      <c r="R260" s="7"/>
      <c r="S260" s="7">
        <v>23366.16</v>
      </c>
      <c r="T260" s="7">
        <v>269.47000000000003</v>
      </c>
      <c r="U260" s="7">
        <f t="shared" si="43"/>
        <v>23572.143908829199</v>
      </c>
      <c r="V260" s="7">
        <f t="shared" si="44"/>
        <v>248.95894521500747</v>
      </c>
      <c r="W260" s="7">
        <f t="shared" si="45"/>
        <v>7146.098129776703</v>
      </c>
      <c r="X260" s="7"/>
      <c r="Y260" s="7"/>
      <c r="Z260" s="7"/>
      <c r="AA260" s="7"/>
      <c r="AB260" s="7"/>
      <c r="AC260" s="7"/>
      <c r="AD260" s="7"/>
      <c r="AE260" s="7"/>
      <c r="AF260" s="7"/>
      <c r="AG260" s="31" t="s">
        <v>525</v>
      </c>
      <c r="AH260" s="12" t="s">
        <v>526</v>
      </c>
      <c r="AK260" s="12" t="e">
        <f>VLOOKUP(AH260,#REF!,1,0)</f>
        <v>#REF!</v>
      </c>
    </row>
    <row r="261" spans="1:37" s="12" customFormat="1" x14ac:dyDescent="0.25">
      <c r="A261" s="5">
        <v>7688</v>
      </c>
      <c r="B261" s="5" t="s">
        <v>1125</v>
      </c>
      <c r="C261" s="6" t="s">
        <v>1134</v>
      </c>
      <c r="D261" s="7">
        <f t="shared" si="39"/>
        <v>25027.138298871298</v>
      </c>
      <c r="E261" s="8">
        <f t="shared" si="40"/>
        <v>1.7025174466817845E-4</v>
      </c>
      <c r="F261" s="8">
        <v>1.9060888540138859E-4</v>
      </c>
      <c r="G261" s="13">
        <f t="shared" si="46"/>
        <v>-2.0357140733210142E-5</v>
      </c>
      <c r="H261" s="41">
        <f t="shared" si="47"/>
        <v>8.5699999999999998E-2</v>
      </c>
      <c r="I261" s="41">
        <f t="shared" si="48"/>
        <v>1E-3</v>
      </c>
      <c r="J261" s="41">
        <f t="shared" si="49"/>
        <v>8.6699999999999999E-2</v>
      </c>
      <c r="K261" s="7">
        <f t="shared" si="41"/>
        <v>278.37540276369873</v>
      </c>
      <c r="L261" s="29">
        <f t="shared" si="50"/>
        <v>1.8937002475973849E-6</v>
      </c>
      <c r="M261" s="38">
        <f t="shared" si="42"/>
        <v>7587.192191043694</v>
      </c>
      <c r="N261" s="39">
        <f t="shared" si="51"/>
        <v>5.1613280441105182E-5</v>
      </c>
      <c r="O261" s="7">
        <v>286142.34999999998</v>
      </c>
      <c r="P261" s="7">
        <v>14979.44</v>
      </c>
      <c r="Q261" s="7">
        <v>0</v>
      </c>
      <c r="R261" s="7"/>
      <c r="S261" s="7">
        <v>24808.44</v>
      </c>
      <c r="T261" s="7">
        <v>301.31</v>
      </c>
      <c r="U261" s="7">
        <f t="shared" si="43"/>
        <v>25027.138298871298</v>
      </c>
      <c r="V261" s="7">
        <f t="shared" si="44"/>
        <v>278.37540276369873</v>
      </c>
      <c r="W261" s="7">
        <f t="shared" si="45"/>
        <v>7587.192191043694</v>
      </c>
      <c r="X261" s="7"/>
      <c r="Y261" s="7"/>
      <c r="Z261" s="7"/>
      <c r="AA261" s="7"/>
      <c r="AB261" s="7"/>
      <c r="AC261" s="7"/>
      <c r="AD261" s="7"/>
      <c r="AE261" s="7"/>
      <c r="AF261" s="7"/>
      <c r="AG261" s="31" t="s">
        <v>527</v>
      </c>
      <c r="AH261" s="12" t="s">
        <v>528</v>
      </c>
      <c r="AK261" s="12" t="e">
        <f>VLOOKUP(AH261,#REF!,1,0)</f>
        <v>#REF!</v>
      </c>
    </row>
    <row r="262" spans="1:37" s="12" customFormat="1" x14ac:dyDescent="0.25">
      <c r="A262" s="5">
        <v>6673</v>
      </c>
      <c r="B262" s="5" t="s">
        <v>1125</v>
      </c>
      <c r="C262" s="6" t="s">
        <v>501</v>
      </c>
      <c r="D262" s="7">
        <f t="shared" si="39"/>
        <v>33161.510068071861</v>
      </c>
      <c r="E262" s="8">
        <f t="shared" si="40"/>
        <v>2.2558731555717739E-4</v>
      </c>
      <c r="F262" s="8">
        <v>2.4620916069077958E-4</v>
      </c>
      <c r="G262" s="13">
        <f t="shared" si="46"/>
        <v>-2.0621845133602198E-5</v>
      </c>
      <c r="H262" s="41">
        <f t="shared" si="47"/>
        <v>8.5699999999999998E-2</v>
      </c>
      <c r="I262" s="41">
        <f t="shared" si="48"/>
        <v>1E-3</v>
      </c>
      <c r="J262" s="41">
        <f t="shared" si="49"/>
        <v>8.6699999999999999E-2</v>
      </c>
      <c r="K262" s="7">
        <f t="shared" si="41"/>
        <v>421.98388773130461</v>
      </c>
      <c r="L262" s="29">
        <f t="shared" si="50"/>
        <v>2.8706235707082591E-6</v>
      </c>
      <c r="M262" s="38">
        <f t="shared" si="42"/>
        <v>10053.196942737904</v>
      </c>
      <c r="N262" s="39">
        <f t="shared" si="51"/>
        <v>6.8388734602993598E-5</v>
      </c>
      <c r="O262" s="7">
        <v>379142.94</v>
      </c>
      <c r="P262" s="7">
        <v>77649.77</v>
      </c>
      <c r="Q262" s="7">
        <v>0</v>
      </c>
      <c r="R262" s="7"/>
      <c r="S262" s="7">
        <v>32871.730000000003</v>
      </c>
      <c r="T262" s="7">
        <v>456.75</v>
      </c>
      <c r="U262" s="7">
        <f t="shared" si="43"/>
        <v>33161.510068071861</v>
      </c>
      <c r="V262" s="7">
        <f t="shared" si="44"/>
        <v>421.98388773130461</v>
      </c>
      <c r="W262" s="7">
        <f t="shared" si="45"/>
        <v>10053.196942737904</v>
      </c>
      <c r="X262" s="7"/>
      <c r="Y262" s="7"/>
      <c r="Z262" s="7"/>
      <c r="AA262" s="7"/>
      <c r="AB262" s="7"/>
      <c r="AC262" s="7"/>
      <c r="AD262" s="7"/>
      <c r="AE262" s="7"/>
      <c r="AF262" s="7"/>
      <c r="AG262" s="31" t="s">
        <v>529</v>
      </c>
      <c r="AH262" s="12" t="s">
        <v>530</v>
      </c>
      <c r="AK262" s="12" t="e">
        <f>VLOOKUP(AH262,#REF!,1,0)</f>
        <v>#REF!</v>
      </c>
    </row>
    <row r="263" spans="1:37" s="12" customFormat="1" x14ac:dyDescent="0.25">
      <c r="A263" s="5">
        <v>9214</v>
      </c>
      <c r="B263" s="5" t="s">
        <v>1125</v>
      </c>
      <c r="C263" s="6" t="s">
        <v>1135</v>
      </c>
      <c r="D263" s="7">
        <f t="shared" si="39"/>
        <v>3067.7876974167521</v>
      </c>
      <c r="E263" s="8">
        <f t="shared" si="40"/>
        <v>2.0869194133167478E-5</v>
      </c>
      <c r="F263" s="8">
        <v>2.0410130958110715E-5</v>
      </c>
      <c r="G263" s="13">
        <f t="shared" si="46"/>
        <v>4.5906317505676255E-7</v>
      </c>
      <c r="H263" s="41">
        <f t="shared" si="47"/>
        <v>8.5699999999999998E-2</v>
      </c>
      <c r="I263" s="41">
        <f t="shared" si="48"/>
        <v>1E-3</v>
      </c>
      <c r="J263" s="41">
        <f t="shared" si="49"/>
        <v>8.6699999999999999E-2</v>
      </c>
      <c r="K263" s="7">
        <f t="shared" si="41"/>
        <v>32.428318466050996</v>
      </c>
      <c r="L263" s="29">
        <f t="shared" si="50"/>
        <v>2.2059964385738346E-7</v>
      </c>
      <c r="M263" s="38">
        <f t="shared" si="42"/>
        <v>930.02622128275925</v>
      </c>
      <c r="N263" s="39">
        <f t="shared" si="51"/>
        <v>6.3266756618228337E-6</v>
      </c>
      <c r="O263" s="7">
        <v>35074.33</v>
      </c>
      <c r="P263" s="7">
        <v>0</v>
      </c>
      <c r="Q263" s="7">
        <v>0</v>
      </c>
      <c r="R263" s="7"/>
      <c r="S263" s="7">
        <v>3040.98</v>
      </c>
      <c r="T263" s="7">
        <v>35.1</v>
      </c>
      <c r="U263" s="7">
        <f t="shared" si="43"/>
        <v>3067.7876974167521</v>
      </c>
      <c r="V263" s="7">
        <f t="shared" si="44"/>
        <v>32.428318466050996</v>
      </c>
      <c r="W263" s="7">
        <f t="shared" si="45"/>
        <v>930.02622128275925</v>
      </c>
      <c r="X263" s="7"/>
      <c r="Y263" s="7"/>
      <c r="Z263" s="7"/>
      <c r="AA263" s="7"/>
      <c r="AB263" s="7"/>
      <c r="AC263" s="7"/>
      <c r="AD263" s="7"/>
      <c r="AE263" s="7"/>
      <c r="AF263" s="7"/>
      <c r="AG263" s="31" t="s">
        <v>531</v>
      </c>
      <c r="AH263" s="12" t="s">
        <v>532</v>
      </c>
      <c r="AK263" s="12" t="e">
        <f>VLOOKUP(AH263,#REF!,1,0)</f>
        <v>#REF!</v>
      </c>
    </row>
    <row r="264" spans="1:37" s="12" customFormat="1" x14ac:dyDescent="0.25">
      <c r="A264" s="5">
        <v>7682</v>
      </c>
      <c r="B264" s="5" t="s">
        <v>1125</v>
      </c>
      <c r="C264" s="6" t="s">
        <v>505</v>
      </c>
      <c r="D264" s="7">
        <f t="shared" si="39"/>
        <v>10417.6036680652</v>
      </c>
      <c r="E264" s="8">
        <f t="shared" si="40"/>
        <v>7.0867678860019886E-5</v>
      </c>
      <c r="F264" s="8">
        <v>6.5168052361966187E-5</v>
      </c>
      <c r="G264" s="13">
        <f t="shared" si="46"/>
        <v>5.6996264980536991E-6</v>
      </c>
      <c r="H264" s="41">
        <f t="shared" si="47"/>
        <v>8.5699999999999998E-2</v>
      </c>
      <c r="I264" s="41">
        <f t="shared" si="48"/>
        <v>1E-3</v>
      </c>
      <c r="J264" s="41">
        <f t="shared" si="49"/>
        <v>8.6699999999999999E-2</v>
      </c>
      <c r="K264" s="7">
        <f t="shared" si="41"/>
        <v>110.07150604117707</v>
      </c>
      <c r="L264" s="29">
        <f t="shared" si="50"/>
        <v>7.4878181108742631E-7</v>
      </c>
      <c r="M264" s="38">
        <f t="shared" si="42"/>
        <v>3158.1861360192775</v>
      </c>
      <c r="N264" s="39">
        <f t="shared" si="51"/>
        <v>2.1484146258479113E-5</v>
      </c>
      <c r="O264" s="7">
        <v>119107.7</v>
      </c>
      <c r="P264" s="7">
        <v>0</v>
      </c>
      <c r="Q264" s="7">
        <v>0</v>
      </c>
      <c r="R264" s="7"/>
      <c r="S264" s="7">
        <v>10326.57</v>
      </c>
      <c r="T264" s="7">
        <v>119.14</v>
      </c>
      <c r="U264" s="7">
        <f t="shared" si="43"/>
        <v>10417.6036680652</v>
      </c>
      <c r="V264" s="7">
        <f t="shared" si="44"/>
        <v>110.07150604117707</v>
      </c>
      <c r="W264" s="7">
        <f t="shared" si="45"/>
        <v>3158.1861360192775</v>
      </c>
      <c r="X264" s="7"/>
      <c r="Y264" s="7"/>
      <c r="Z264" s="7"/>
      <c r="AA264" s="7"/>
      <c r="AB264" s="7"/>
      <c r="AC264" s="7"/>
      <c r="AD264" s="7"/>
      <c r="AE264" s="7"/>
      <c r="AF264" s="7"/>
      <c r="AG264" s="31" t="s">
        <v>533</v>
      </c>
      <c r="AH264" s="12" t="s">
        <v>534</v>
      </c>
      <c r="AK264" s="12" t="e">
        <f>VLOOKUP(AH264,#REF!,1,0)</f>
        <v>#REF!</v>
      </c>
    </row>
    <row r="265" spans="1:37" s="12" customFormat="1" x14ac:dyDescent="0.25">
      <c r="A265" s="5">
        <v>6352</v>
      </c>
      <c r="B265" s="5" t="s">
        <v>1125</v>
      </c>
      <c r="C265" s="6" t="s">
        <v>511</v>
      </c>
      <c r="D265" s="7">
        <f t="shared" si="39"/>
        <v>1073.4603756247054</v>
      </c>
      <c r="E265" s="8">
        <f t="shared" si="40"/>
        <v>7.3024130685571242E-6</v>
      </c>
      <c r="F265" s="8">
        <v>7.2930856677664906E-6</v>
      </c>
      <c r="G265" s="13">
        <f t="shared" si="46"/>
        <v>9.3274007906336124E-9</v>
      </c>
      <c r="H265" s="41">
        <f t="shared" si="47"/>
        <v>8.5699999999999998E-2</v>
      </c>
      <c r="I265" s="41">
        <f t="shared" si="48"/>
        <v>1E-3</v>
      </c>
      <c r="J265" s="41">
        <f t="shared" si="49"/>
        <v>8.6699999999999999E-2</v>
      </c>
      <c r="K265" s="7">
        <f t="shared" si="41"/>
        <v>11.363769718872572</v>
      </c>
      <c r="L265" s="29">
        <f t="shared" si="50"/>
        <v>7.7304148702160028E-8</v>
      </c>
      <c r="M265" s="38">
        <f t="shared" si="42"/>
        <v>325.42874387288254</v>
      </c>
      <c r="N265" s="39">
        <f t="shared" si="51"/>
        <v>2.2137893173360036E-6</v>
      </c>
      <c r="O265" s="7">
        <v>12273.1</v>
      </c>
      <c r="P265" s="7">
        <v>0</v>
      </c>
      <c r="Q265" s="7">
        <v>0</v>
      </c>
      <c r="R265" s="7"/>
      <c r="S265" s="7">
        <v>1064.08</v>
      </c>
      <c r="T265" s="7">
        <v>12.3</v>
      </c>
      <c r="U265" s="7">
        <f t="shared" si="43"/>
        <v>1073.4603756247054</v>
      </c>
      <c r="V265" s="7">
        <f t="shared" si="44"/>
        <v>11.363769718872572</v>
      </c>
      <c r="W265" s="7">
        <f t="shared" si="45"/>
        <v>325.42874387288254</v>
      </c>
      <c r="X265" s="7"/>
      <c r="Y265" s="7"/>
      <c r="Z265" s="7"/>
      <c r="AA265" s="7"/>
      <c r="AB265" s="7"/>
      <c r="AC265" s="7"/>
      <c r="AD265" s="7"/>
      <c r="AE265" s="7"/>
      <c r="AF265" s="7"/>
      <c r="AG265" s="31" t="s">
        <v>535</v>
      </c>
      <c r="AH265" s="12" t="s">
        <v>536</v>
      </c>
      <c r="AK265" s="12" t="e">
        <f>VLOOKUP(AH265,#REF!,1,0)</f>
        <v>#REF!</v>
      </c>
    </row>
    <row r="266" spans="1:37" s="12" customFormat="1" x14ac:dyDescent="0.25">
      <c r="A266" s="5">
        <v>6711</v>
      </c>
      <c r="B266" s="5" t="s">
        <v>1125</v>
      </c>
      <c r="C266" s="6" t="s">
        <v>515</v>
      </c>
      <c r="D266" s="7">
        <f t="shared" ref="D266:D329" si="52">U266</f>
        <v>3440.1818435881901</v>
      </c>
      <c r="E266" s="8">
        <f t="shared" ref="E266:E329" si="53">D266/($D$578)</f>
        <v>2.340247430019174E-5</v>
      </c>
      <c r="F266" s="8">
        <v>2.2810278683520417E-5</v>
      </c>
      <c r="G266" s="13">
        <f t="shared" si="46"/>
        <v>5.9219561667132295E-7</v>
      </c>
      <c r="H266" s="41">
        <f t="shared" si="47"/>
        <v>8.5699999999999998E-2</v>
      </c>
      <c r="I266" s="41">
        <f t="shared" si="48"/>
        <v>1E-3</v>
      </c>
      <c r="J266" s="41">
        <f t="shared" si="49"/>
        <v>8.6699999999999999E-2</v>
      </c>
      <c r="K266" s="7">
        <f t="shared" ref="K266:K329" si="54">V266</f>
        <v>36.354824263222412</v>
      </c>
      <c r="L266" s="29">
        <f t="shared" si="50"/>
        <v>2.4731042694552818E-7</v>
      </c>
      <c r="M266" s="38">
        <f t="shared" ref="M266:M329" si="55">W266</f>
        <v>1042.9207090216846</v>
      </c>
      <c r="N266" s="39">
        <f t="shared" si="51"/>
        <v>7.0946613288792688E-6</v>
      </c>
      <c r="O266" s="7">
        <v>39332.339999999997</v>
      </c>
      <c r="P266" s="7">
        <v>0</v>
      </c>
      <c r="Q266" s="7">
        <v>0</v>
      </c>
      <c r="R266" s="7"/>
      <c r="S266" s="7">
        <v>3410.12</v>
      </c>
      <c r="T266" s="7">
        <v>39.35</v>
      </c>
      <c r="U266" s="7">
        <f t="shared" ref="U266:U329" si="56">S266/$S$578*$U$579</f>
        <v>3440.1818435881901</v>
      </c>
      <c r="V266" s="7">
        <f t="shared" ref="V266:V329" si="57">T266/$T$578*$V$579</f>
        <v>36.354824263222412</v>
      </c>
      <c r="W266" s="7">
        <f t="shared" ref="W266:W329" si="58">S266/$S$578*$W$579</f>
        <v>1042.9207090216846</v>
      </c>
      <c r="X266" s="7"/>
      <c r="Y266" s="7"/>
      <c r="Z266" s="7"/>
      <c r="AA266" s="7"/>
      <c r="AB266" s="7"/>
      <c r="AC266" s="7"/>
      <c r="AD266" s="7"/>
      <c r="AE266" s="7"/>
      <c r="AF266" s="7"/>
      <c r="AG266" s="31" t="s">
        <v>537</v>
      </c>
      <c r="AH266" s="12" t="s">
        <v>538</v>
      </c>
      <c r="AK266" s="12" t="e">
        <f>VLOOKUP(AH266,#REF!,1,0)</f>
        <v>#REF!</v>
      </c>
    </row>
    <row r="267" spans="1:37" s="12" customFormat="1" x14ac:dyDescent="0.25">
      <c r="A267" s="5">
        <v>6388</v>
      </c>
      <c r="B267" s="5" t="s">
        <v>1125</v>
      </c>
      <c r="C267" s="6" t="s">
        <v>974</v>
      </c>
      <c r="D267" s="7">
        <f t="shared" si="52"/>
        <v>9956.3429662881863</v>
      </c>
      <c r="E267" s="8">
        <f t="shared" si="53"/>
        <v>6.7729867485558974E-5</v>
      </c>
      <c r="F267" s="8">
        <v>6.7469546441807494E-5</v>
      </c>
      <c r="G267" s="13">
        <f t="shared" ref="G267:G330" si="59">E267-F267</f>
        <v>2.6032104375148008E-7</v>
      </c>
      <c r="H267" s="41">
        <f t="shared" ref="H267:H330" si="60">IF(OR($B267="City",$B267="County",$B267="Other Local Government",$B267="Consolidated Government"),0.0857,IF(OR($B267="School District"),0.083,IF(OR($B267="State Agency",$B267="University"),0.0867,)))</f>
        <v>8.5699999999999998E-2</v>
      </c>
      <c r="I267" s="41">
        <f t="shared" ref="I267:I330" si="61">IF(OR($B267="City",$B267="County",$B267="Other Local Government",$B267="Consolidated Government"),0.001,IF(OR($B267="School District"),0.0037,IF(OR($B267="State Agency",$B267="University"),0,)))</f>
        <v>1E-3</v>
      </c>
      <c r="J267" s="41">
        <f t="shared" ref="J267:J330" si="62">H267+I267</f>
        <v>8.6699999999999999E-2</v>
      </c>
      <c r="K267" s="7">
        <f t="shared" si="54"/>
        <v>142.69384008779417</v>
      </c>
      <c r="L267" s="29">
        <f t="shared" ref="L267:L330" si="63">K267/$D$578</f>
        <v>9.7070128187387094E-7</v>
      </c>
      <c r="M267" s="38">
        <f t="shared" si="55"/>
        <v>3018.3509877588103</v>
      </c>
      <c r="N267" s="39">
        <f t="shared" ref="N267:N330" si="64">M267/($D$578)</f>
        <v>2.0532891757346171E-5</v>
      </c>
      <c r="O267" s="7">
        <v>113833.51</v>
      </c>
      <c r="P267" s="7">
        <v>40651.839999999997</v>
      </c>
      <c r="Q267" s="7">
        <v>0</v>
      </c>
      <c r="R267" s="7"/>
      <c r="S267" s="7">
        <v>9869.34</v>
      </c>
      <c r="T267" s="7">
        <v>154.44999999999999</v>
      </c>
      <c r="U267" s="7">
        <f t="shared" si="56"/>
        <v>9956.3429662881863</v>
      </c>
      <c r="V267" s="7">
        <f t="shared" si="57"/>
        <v>142.69384008779417</v>
      </c>
      <c r="W267" s="7">
        <f t="shared" si="58"/>
        <v>3018.3509877588103</v>
      </c>
      <c r="X267" s="7"/>
      <c r="Y267" s="7"/>
      <c r="Z267" s="7"/>
      <c r="AA267" s="7"/>
      <c r="AB267" s="7"/>
      <c r="AC267" s="7"/>
      <c r="AD267" s="7"/>
      <c r="AE267" s="7"/>
      <c r="AF267" s="7"/>
      <c r="AG267" s="31" t="s">
        <v>539</v>
      </c>
      <c r="AH267" s="12" t="s">
        <v>540</v>
      </c>
      <c r="AK267" s="12" t="e">
        <f>VLOOKUP(AH267,#REF!,1,0)</f>
        <v>#REF!</v>
      </c>
    </row>
    <row r="268" spans="1:37" s="12" customFormat="1" x14ac:dyDescent="0.25">
      <c r="A268" s="5">
        <v>7694</v>
      </c>
      <c r="B268" s="5" t="s">
        <v>1125</v>
      </c>
      <c r="C268" s="6" t="s">
        <v>976</v>
      </c>
      <c r="D268" s="7">
        <f t="shared" si="52"/>
        <v>3159.9530796409017</v>
      </c>
      <c r="E268" s="8">
        <f t="shared" si="53"/>
        <v>2.1496166219799476E-5</v>
      </c>
      <c r="F268" s="8">
        <v>2.1499281349077884E-5</v>
      </c>
      <c r="G268" s="13">
        <f t="shared" si="59"/>
        <v>-3.1151292784080333E-9</v>
      </c>
      <c r="H268" s="41">
        <f t="shared" si="60"/>
        <v>8.5699999999999998E-2</v>
      </c>
      <c r="I268" s="41">
        <f t="shared" si="61"/>
        <v>1E-3</v>
      </c>
      <c r="J268" s="41">
        <f t="shared" si="62"/>
        <v>8.6699999999999999E-2</v>
      </c>
      <c r="K268" s="7">
        <f t="shared" si="54"/>
        <v>33.342963345862692</v>
      </c>
      <c r="L268" s="29">
        <f t="shared" si="63"/>
        <v>2.2682168509438662E-7</v>
      </c>
      <c r="M268" s="38">
        <f t="shared" si="55"/>
        <v>957.96694946130458</v>
      </c>
      <c r="N268" s="39">
        <f t="shared" si="64"/>
        <v>6.5167476414031446E-6</v>
      </c>
      <c r="O268" s="7">
        <v>36128.800000000003</v>
      </c>
      <c r="P268" s="7">
        <v>0</v>
      </c>
      <c r="Q268" s="7">
        <v>0</v>
      </c>
      <c r="R268" s="7"/>
      <c r="S268" s="7">
        <v>3132.34</v>
      </c>
      <c r="T268" s="7">
        <v>36.090000000000003</v>
      </c>
      <c r="U268" s="7">
        <f t="shared" si="56"/>
        <v>3159.9530796409017</v>
      </c>
      <c r="V268" s="7">
        <f t="shared" si="57"/>
        <v>33.342963345862692</v>
      </c>
      <c r="W268" s="7">
        <f t="shared" si="58"/>
        <v>957.96694946130458</v>
      </c>
      <c r="X268" s="7"/>
      <c r="Y268" s="7"/>
      <c r="Z268" s="7"/>
      <c r="AA268" s="7"/>
      <c r="AB268" s="7"/>
      <c r="AC268" s="7"/>
      <c r="AD268" s="7"/>
      <c r="AE268" s="7"/>
      <c r="AF268" s="7"/>
      <c r="AG268" s="31" t="s">
        <v>541</v>
      </c>
      <c r="AH268" s="12" t="s">
        <v>542</v>
      </c>
      <c r="AK268" s="12" t="e">
        <f>VLOOKUP(AH268,#REF!,1,0)</f>
        <v>#REF!</v>
      </c>
    </row>
    <row r="269" spans="1:37" s="12" customFormat="1" x14ac:dyDescent="0.25">
      <c r="A269" s="5">
        <v>6413</v>
      </c>
      <c r="B269" s="5" t="s">
        <v>1125</v>
      </c>
      <c r="C269" s="6" t="s">
        <v>980</v>
      </c>
      <c r="D269" s="7">
        <f t="shared" si="52"/>
        <v>0</v>
      </c>
      <c r="E269" s="8">
        <f t="shared" si="53"/>
        <v>0</v>
      </c>
      <c r="F269" s="8">
        <v>0</v>
      </c>
      <c r="G269" s="13">
        <f t="shared" si="59"/>
        <v>0</v>
      </c>
      <c r="H269" s="41">
        <f t="shared" si="60"/>
        <v>8.5699999999999998E-2</v>
      </c>
      <c r="I269" s="41">
        <f t="shared" si="61"/>
        <v>1E-3</v>
      </c>
      <c r="J269" s="41">
        <f t="shared" si="62"/>
        <v>8.6699999999999999E-2</v>
      </c>
      <c r="K269" s="7">
        <f t="shared" si="54"/>
        <v>13.858255754722647</v>
      </c>
      <c r="L269" s="29">
        <f t="shared" si="63"/>
        <v>9.4273352075804889E-8</v>
      </c>
      <c r="M269" s="38">
        <f t="shared" si="55"/>
        <v>0</v>
      </c>
      <c r="N269" s="39">
        <f t="shared" si="64"/>
        <v>0</v>
      </c>
      <c r="O269" s="7">
        <v>0</v>
      </c>
      <c r="P269" s="7">
        <v>15000</v>
      </c>
      <c r="Q269" s="7">
        <v>0</v>
      </c>
      <c r="R269" s="7"/>
      <c r="S269" s="7">
        <v>0</v>
      </c>
      <c r="T269" s="7">
        <v>15</v>
      </c>
      <c r="U269" s="7">
        <f t="shared" si="56"/>
        <v>0</v>
      </c>
      <c r="V269" s="7">
        <f t="shared" si="57"/>
        <v>13.858255754722647</v>
      </c>
      <c r="W269" s="7">
        <f t="shared" si="58"/>
        <v>0</v>
      </c>
      <c r="X269" s="7"/>
      <c r="Y269" s="7"/>
      <c r="Z269" s="7"/>
      <c r="AA269" s="7"/>
      <c r="AB269" s="7"/>
      <c r="AC269" s="7"/>
      <c r="AD269" s="7"/>
      <c r="AE269" s="7"/>
      <c r="AF269" s="7"/>
      <c r="AG269" s="31" t="s">
        <v>543</v>
      </c>
      <c r="AH269" s="12" t="s">
        <v>544</v>
      </c>
      <c r="AK269" s="12" t="e">
        <f>VLOOKUP(AH269,#REF!,1,0)</f>
        <v>#REF!</v>
      </c>
    </row>
    <row r="270" spans="1:37" s="12" customFormat="1" x14ac:dyDescent="0.25">
      <c r="A270" s="5">
        <v>6735</v>
      </c>
      <c r="B270" s="5" t="s">
        <v>1125</v>
      </c>
      <c r="C270" s="6" t="s">
        <v>984</v>
      </c>
      <c r="D270" s="7">
        <f t="shared" si="52"/>
        <v>12029.095603471053</v>
      </c>
      <c r="E270" s="8">
        <f t="shared" si="53"/>
        <v>8.1830151286758316E-5</v>
      </c>
      <c r="F270" s="8">
        <v>7.7530662461683977E-5</v>
      </c>
      <c r="G270" s="13">
        <f t="shared" si="59"/>
        <v>4.2994888250743387E-6</v>
      </c>
      <c r="H270" s="41">
        <f t="shared" si="60"/>
        <v>8.5699999999999998E-2</v>
      </c>
      <c r="I270" s="41">
        <f t="shared" si="61"/>
        <v>1E-3</v>
      </c>
      <c r="J270" s="41">
        <f t="shared" si="62"/>
        <v>8.6699999999999999E-2</v>
      </c>
      <c r="K270" s="7">
        <f t="shared" si="54"/>
        <v>164.06327046157654</v>
      </c>
      <c r="L270" s="29">
        <f t="shared" si="63"/>
        <v>1.1160707907747623E-6</v>
      </c>
      <c r="M270" s="38">
        <f t="shared" si="55"/>
        <v>3646.7237739318225</v>
      </c>
      <c r="N270" s="39">
        <f t="shared" si="64"/>
        <v>2.4807514044177279E-5</v>
      </c>
      <c r="O270" s="7">
        <v>137531.64000000001</v>
      </c>
      <c r="P270" s="7">
        <v>40009</v>
      </c>
      <c r="Q270" s="7">
        <v>0</v>
      </c>
      <c r="R270" s="7"/>
      <c r="S270" s="7">
        <v>11923.98</v>
      </c>
      <c r="T270" s="7">
        <v>177.58</v>
      </c>
      <c r="U270" s="7">
        <f t="shared" si="56"/>
        <v>12029.095603471053</v>
      </c>
      <c r="V270" s="7">
        <f t="shared" si="57"/>
        <v>164.06327046157654</v>
      </c>
      <c r="W270" s="7">
        <f t="shared" si="58"/>
        <v>3646.7237739318225</v>
      </c>
      <c r="X270" s="7"/>
      <c r="Y270" s="7"/>
      <c r="Z270" s="7"/>
      <c r="AA270" s="7"/>
      <c r="AB270" s="7"/>
      <c r="AC270" s="7"/>
      <c r="AD270" s="7"/>
      <c r="AE270" s="7"/>
      <c r="AF270" s="7"/>
      <c r="AG270" s="31" t="s">
        <v>545</v>
      </c>
      <c r="AH270" s="12" t="s">
        <v>546</v>
      </c>
      <c r="AK270" s="12" t="e">
        <f>VLOOKUP(AH270,#REF!,1,0)</f>
        <v>#REF!</v>
      </c>
    </row>
    <row r="271" spans="1:37" s="12" customFormat="1" x14ac:dyDescent="0.25">
      <c r="A271" s="5">
        <v>9213</v>
      </c>
      <c r="B271" s="5" t="s">
        <v>1125</v>
      </c>
      <c r="C271" s="6" t="s">
        <v>1136</v>
      </c>
      <c r="D271" s="7">
        <f t="shared" si="52"/>
        <v>2099.1432501314634</v>
      </c>
      <c r="E271" s="8">
        <f t="shared" si="53"/>
        <v>1.4279810834762112E-5</v>
      </c>
      <c r="F271" s="8">
        <v>2.4242630609930988E-6</v>
      </c>
      <c r="G271" s="13">
        <f t="shared" si="59"/>
        <v>1.1855547773769013E-5</v>
      </c>
      <c r="H271" s="41">
        <f t="shared" si="60"/>
        <v>8.5699999999999998E-2</v>
      </c>
      <c r="I271" s="41">
        <f t="shared" si="61"/>
        <v>1E-3</v>
      </c>
      <c r="J271" s="41">
        <f t="shared" si="62"/>
        <v>8.6699999999999999E-2</v>
      </c>
      <c r="K271" s="7">
        <f t="shared" si="54"/>
        <v>78.493160594749071</v>
      </c>
      <c r="L271" s="29">
        <f t="shared" si="63"/>
        <v>5.3396426615735888E-7</v>
      </c>
      <c r="M271" s="38">
        <f t="shared" si="55"/>
        <v>636.37332742904107</v>
      </c>
      <c r="N271" s="39">
        <f t="shared" si="64"/>
        <v>4.3290474508615481E-6</v>
      </c>
      <c r="O271" s="7">
        <v>24000</v>
      </c>
      <c r="P271" s="7">
        <v>61000.08</v>
      </c>
      <c r="Q271" s="7">
        <v>0</v>
      </c>
      <c r="R271" s="7"/>
      <c r="S271" s="7">
        <v>2080.8000000000002</v>
      </c>
      <c r="T271" s="7">
        <v>84.96</v>
      </c>
      <c r="U271" s="7">
        <f t="shared" si="56"/>
        <v>2099.1432501314634</v>
      </c>
      <c r="V271" s="7">
        <f t="shared" si="57"/>
        <v>78.493160594749071</v>
      </c>
      <c r="W271" s="7">
        <f t="shared" si="58"/>
        <v>636.37332742904107</v>
      </c>
      <c r="X271" s="7"/>
      <c r="Y271" s="7"/>
      <c r="Z271" s="7"/>
      <c r="AA271" s="7"/>
      <c r="AB271" s="7"/>
      <c r="AC271" s="7"/>
      <c r="AD271" s="7"/>
      <c r="AE271" s="7"/>
      <c r="AF271" s="7"/>
      <c r="AG271" s="31" t="s">
        <v>547</v>
      </c>
      <c r="AH271" s="12" t="s">
        <v>548</v>
      </c>
      <c r="AK271" s="12" t="e">
        <f>VLOOKUP(AH271,#REF!,1,0)</f>
        <v>#REF!</v>
      </c>
    </row>
    <row r="272" spans="1:37" s="12" customFormat="1" x14ac:dyDescent="0.25">
      <c r="A272" s="5">
        <v>6734</v>
      </c>
      <c r="B272" s="5" t="s">
        <v>1125</v>
      </c>
      <c r="C272" s="6" t="s">
        <v>1006</v>
      </c>
      <c r="D272" s="7">
        <f t="shared" si="52"/>
        <v>1221.0803447672167</v>
      </c>
      <c r="E272" s="8">
        <f t="shared" si="53"/>
        <v>8.3066252559133065E-6</v>
      </c>
      <c r="F272" s="8">
        <v>7.7377696271458547E-6</v>
      </c>
      <c r="G272" s="13">
        <f t="shared" si="59"/>
        <v>5.6885562876745182E-7</v>
      </c>
      <c r="H272" s="41">
        <f t="shared" si="60"/>
        <v>8.5699999999999998E-2</v>
      </c>
      <c r="I272" s="41">
        <f t="shared" si="61"/>
        <v>1E-3</v>
      </c>
      <c r="J272" s="41">
        <f t="shared" si="62"/>
        <v>8.6699999999999999E-2</v>
      </c>
      <c r="K272" s="7">
        <f t="shared" si="54"/>
        <v>12.888177851892062</v>
      </c>
      <c r="L272" s="29">
        <f t="shared" si="63"/>
        <v>8.7674217430498554E-8</v>
      </c>
      <c r="M272" s="38">
        <f t="shared" si="55"/>
        <v>370.18100694607153</v>
      </c>
      <c r="N272" s="39">
        <f t="shared" si="64"/>
        <v>2.5182248774496959E-6</v>
      </c>
      <c r="O272" s="7">
        <v>13961.02</v>
      </c>
      <c r="P272" s="7">
        <v>0</v>
      </c>
      <c r="Q272" s="7">
        <v>0</v>
      </c>
      <c r="R272" s="7"/>
      <c r="S272" s="7">
        <v>1210.4100000000001</v>
      </c>
      <c r="T272" s="7">
        <v>13.95</v>
      </c>
      <c r="U272" s="7">
        <f t="shared" si="56"/>
        <v>1221.0803447672167</v>
      </c>
      <c r="V272" s="7">
        <f t="shared" si="57"/>
        <v>12.888177851892062</v>
      </c>
      <c r="W272" s="7">
        <f t="shared" si="58"/>
        <v>370.18100694607153</v>
      </c>
      <c r="X272" s="7"/>
      <c r="Y272" s="7"/>
      <c r="Z272" s="7"/>
      <c r="AA272" s="7"/>
      <c r="AB272" s="7"/>
      <c r="AC272" s="7"/>
      <c r="AD272" s="7"/>
      <c r="AE272" s="7"/>
      <c r="AF272" s="7"/>
      <c r="AG272" s="31" t="s">
        <v>549</v>
      </c>
      <c r="AH272" s="12" t="s">
        <v>550</v>
      </c>
      <c r="AI272" s="12" t="s">
        <v>551</v>
      </c>
      <c r="AK272" s="12" t="e">
        <f>VLOOKUP(AH272,#REF!,1,0)</f>
        <v>#REF!</v>
      </c>
    </row>
    <row r="273" spans="1:37" s="12" customFormat="1" x14ac:dyDescent="0.25">
      <c r="A273" s="5">
        <v>6429</v>
      </c>
      <c r="B273" s="5" t="s">
        <v>1125</v>
      </c>
      <c r="C273" s="6" t="s">
        <v>1008</v>
      </c>
      <c r="D273" s="7">
        <f t="shared" si="52"/>
        <v>3186.1520176483573</v>
      </c>
      <c r="E273" s="8">
        <f t="shared" si="53"/>
        <v>2.1674389349066476E-5</v>
      </c>
      <c r="F273" s="8">
        <v>2.0760192281095422E-5</v>
      </c>
      <c r="G273" s="13">
        <f t="shared" si="59"/>
        <v>9.1419706797105394E-7</v>
      </c>
      <c r="H273" s="41">
        <f t="shared" si="60"/>
        <v>8.5699999999999998E-2</v>
      </c>
      <c r="I273" s="41">
        <f t="shared" si="61"/>
        <v>1E-3</v>
      </c>
      <c r="J273" s="41">
        <f t="shared" si="62"/>
        <v>8.6699999999999999E-2</v>
      </c>
      <c r="K273" s="7">
        <f t="shared" si="54"/>
        <v>43.468728883980035</v>
      </c>
      <c r="L273" s="29">
        <f t="shared" si="63"/>
        <v>2.95704081011108E-7</v>
      </c>
      <c r="M273" s="38">
        <f t="shared" si="55"/>
        <v>965.90938281065678</v>
      </c>
      <c r="N273" s="39">
        <f t="shared" si="64"/>
        <v>6.5707775156336676E-6</v>
      </c>
      <c r="O273" s="7">
        <v>36427.879999999997</v>
      </c>
      <c r="P273" s="7">
        <v>10621.9</v>
      </c>
      <c r="Q273" s="7">
        <v>0</v>
      </c>
      <c r="R273" s="7"/>
      <c r="S273" s="7">
        <v>3158.31</v>
      </c>
      <c r="T273" s="7">
        <v>47.05</v>
      </c>
      <c r="U273" s="7">
        <f t="shared" si="56"/>
        <v>3186.1520176483573</v>
      </c>
      <c r="V273" s="7">
        <f t="shared" si="57"/>
        <v>43.468728883980035</v>
      </c>
      <c r="W273" s="7">
        <f t="shared" si="58"/>
        <v>965.90938281065678</v>
      </c>
      <c r="X273" s="7"/>
      <c r="Y273" s="7"/>
      <c r="Z273" s="7"/>
      <c r="AA273" s="7"/>
      <c r="AB273" s="7"/>
      <c r="AC273" s="7"/>
      <c r="AD273" s="7"/>
      <c r="AE273" s="7"/>
      <c r="AF273" s="7"/>
      <c r="AG273" s="31" t="s">
        <v>552</v>
      </c>
      <c r="AH273" s="12" t="s">
        <v>553</v>
      </c>
      <c r="AK273" s="12" t="e">
        <f>VLOOKUP(AH273,#REF!,1,0)</f>
        <v>#REF!</v>
      </c>
    </row>
    <row r="274" spans="1:37" s="12" customFormat="1" x14ac:dyDescent="0.25">
      <c r="A274" s="5">
        <v>6344</v>
      </c>
      <c r="B274" s="5" t="s">
        <v>1125</v>
      </c>
      <c r="C274" s="6" t="s">
        <v>1105</v>
      </c>
      <c r="D274" s="7">
        <f t="shared" si="52"/>
        <v>1292.3128057878735</v>
      </c>
      <c r="E274" s="8">
        <f t="shared" si="53"/>
        <v>8.7911972681405986E-6</v>
      </c>
      <c r="F274" s="8">
        <v>8.8790402595351949E-6</v>
      </c>
      <c r="G274" s="13">
        <f t="shared" si="59"/>
        <v>-8.7842991394596249E-8</v>
      </c>
      <c r="H274" s="41">
        <f t="shared" si="60"/>
        <v>8.5699999999999998E-2</v>
      </c>
      <c r="I274" s="41">
        <f t="shared" si="61"/>
        <v>1E-3</v>
      </c>
      <c r="J274" s="41">
        <f t="shared" si="62"/>
        <v>8.6699999999999999E-2</v>
      </c>
      <c r="K274" s="7">
        <f t="shared" si="54"/>
        <v>13.673479011326346</v>
      </c>
      <c r="L274" s="29">
        <f t="shared" si="63"/>
        <v>9.3016374048127509E-8</v>
      </c>
      <c r="M274" s="38">
        <f t="shared" si="55"/>
        <v>391.77574005341705</v>
      </c>
      <c r="N274" s="39">
        <f t="shared" si="64"/>
        <v>2.6651270499339968E-6</v>
      </c>
      <c r="O274" s="7">
        <v>14775</v>
      </c>
      <c r="P274" s="7">
        <v>0</v>
      </c>
      <c r="Q274" s="7">
        <v>0</v>
      </c>
      <c r="R274" s="7"/>
      <c r="S274" s="7">
        <v>1281.02</v>
      </c>
      <c r="T274" s="7">
        <v>14.8</v>
      </c>
      <c r="U274" s="7">
        <f t="shared" si="56"/>
        <v>1292.3128057878735</v>
      </c>
      <c r="V274" s="7">
        <f t="shared" si="57"/>
        <v>13.673479011326346</v>
      </c>
      <c r="W274" s="7">
        <f t="shared" si="58"/>
        <v>391.77574005341705</v>
      </c>
      <c r="X274" s="7"/>
      <c r="Y274" s="7"/>
      <c r="Z274" s="7"/>
      <c r="AA274" s="7"/>
      <c r="AB274" s="7"/>
      <c r="AC274" s="7"/>
      <c r="AD274" s="7"/>
      <c r="AE274" s="7"/>
      <c r="AF274" s="7"/>
      <c r="AG274" s="31" t="s">
        <v>554</v>
      </c>
      <c r="AH274" s="12" t="s">
        <v>555</v>
      </c>
      <c r="AK274" s="12" t="e">
        <f>VLOOKUP(AH274,#REF!,1,0)</f>
        <v>#REF!</v>
      </c>
    </row>
    <row r="275" spans="1:37" s="12" customFormat="1" x14ac:dyDescent="0.25">
      <c r="A275" s="5">
        <v>6345</v>
      </c>
      <c r="B275" s="5" t="s">
        <v>1125</v>
      </c>
      <c r="C275" s="6" t="s">
        <v>1137</v>
      </c>
      <c r="D275" s="7">
        <f t="shared" si="52"/>
        <v>12821.701749551064</v>
      </c>
      <c r="E275" s="8">
        <f t="shared" si="53"/>
        <v>8.7222001429326519E-5</v>
      </c>
      <c r="F275" s="8">
        <v>8.431852831300546E-5</v>
      </c>
      <c r="G275" s="13">
        <f t="shared" si="59"/>
        <v>2.9034731163210591E-6</v>
      </c>
      <c r="H275" s="41">
        <f t="shared" si="60"/>
        <v>8.5699999999999998E-2</v>
      </c>
      <c r="I275" s="41">
        <f t="shared" si="61"/>
        <v>1E-3</v>
      </c>
      <c r="J275" s="41">
        <f t="shared" si="62"/>
        <v>8.6699999999999999E-2</v>
      </c>
      <c r="K275" s="7">
        <f t="shared" si="54"/>
        <v>135.49678593250823</v>
      </c>
      <c r="L275" s="29">
        <f t="shared" si="63"/>
        <v>9.2174198769583646E-7</v>
      </c>
      <c r="M275" s="38">
        <f t="shared" si="55"/>
        <v>3887.0091429699087</v>
      </c>
      <c r="N275" s="39">
        <f t="shared" si="64"/>
        <v>2.6442099781005858E-5</v>
      </c>
      <c r="O275" s="7">
        <v>146592.97</v>
      </c>
      <c r="P275" s="7">
        <v>0</v>
      </c>
      <c r="Q275" s="7">
        <v>0</v>
      </c>
      <c r="R275" s="7"/>
      <c r="S275" s="7">
        <v>12709.66</v>
      </c>
      <c r="T275" s="7">
        <v>146.66</v>
      </c>
      <c r="U275" s="7">
        <f t="shared" si="56"/>
        <v>12821.701749551064</v>
      </c>
      <c r="V275" s="7">
        <f t="shared" si="57"/>
        <v>135.49678593250823</v>
      </c>
      <c r="W275" s="7">
        <f t="shared" si="58"/>
        <v>3887.0091429699087</v>
      </c>
      <c r="X275" s="7"/>
      <c r="Y275" s="7"/>
      <c r="Z275" s="7"/>
      <c r="AA275" s="7"/>
      <c r="AB275" s="7"/>
      <c r="AC275" s="7"/>
      <c r="AD275" s="7"/>
      <c r="AE275" s="7"/>
      <c r="AF275" s="7"/>
      <c r="AG275" s="31" t="s">
        <v>556</v>
      </c>
      <c r="AH275" s="12" t="s">
        <v>557</v>
      </c>
      <c r="AK275" s="12" t="e">
        <f>VLOOKUP(AH275,#REF!,1,0)</f>
        <v>#REF!</v>
      </c>
    </row>
    <row r="276" spans="1:37" s="12" customFormat="1" x14ac:dyDescent="0.25">
      <c r="A276" s="5">
        <v>6387</v>
      </c>
      <c r="B276" s="5" t="s">
        <v>1125</v>
      </c>
      <c r="C276" s="6" t="s">
        <v>1109</v>
      </c>
      <c r="D276" s="7">
        <f t="shared" si="52"/>
        <v>168.84544683511294</v>
      </c>
      <c r="E276" s="8">
        <f t="shared" si="53"/>
        <v>1.1486024314754586E-6</v>
      </c>
      <c r="F276" s="8">
        <v>1.3210677854310233E-5</v>
      </c>
      <c r="G276" s="13">
        <f t="shared" si="59"/>
        <v>-1.2062075422834774E-5</v>
      </c>
      <c r="H276" s="41">
        <f t="shared" si="60"/>
        <v>8.5699999999999998E-2</v>
      </c>
      <c r="I276" s="41">
        <f t="shared" si="61"/>
        <v>1E-3</v>
      </c>
      <c r="J276" s="41">
        <f t="shared" si="62"/>
        <v>8.6699999999999999E-2</v>
      </c>
      <c r="K276" s="7">
        <f t="shared" si="54"/>
        <v>1.7830955737743139</v>
      </c>
      <c r="L276" s="29">
        <f t="shared" si="63"/>
        <v>1.2129837967086897E-8</v>
      </c>
      <c r="M276" s="38">
        <f t="shared" si="55"/>
        <v>51.186949159841696</v>
      </c>
      <c r="N276" s="39">
        <f t="shared" si="64"/>
        <v>3.4820870427273034E-7</v>
      </c>
      <c r="O276" s="7">
        <v>1930.5</v>
      </c>
      <c r="P276" s="7">
        <v>0</v>
      </c>
      <c r="Q276" s="7">
        <v>0</v>
      </c>
      <c r="R276" s="7"/>
      <c r="S276" s="7">
        <v>167.37</v>
      </c>
      <c r="T276" s="7">
        <v>1.93</v>
      </c>
      <c r="U276" s="7">
        <f t="shared" si="56"/>
        <v>168.84544683511294</v>
      </c>
      <c r="V276" s="7">
        <f t="shared" si="57"/>
        <v>1.7830955737743139</v>
      </c>
      <c r="W276" s="7">
        <f t="shared" si="58"/>
        <v>51.186949159841696</v>
      </c>
      <c r="X276" s="7"/>
      <c r="Y276" s="7"/>
      <c r="Z276" s="7"/>
      <c r="AA276" s="7"/>
      <c r="AB276" s="7"/>
      <c r="AC276" s="7"/>
      <c r="AD276" s="7"/>
      <c r="AE276" s="7"/>
      <c r="AF276" s="7"/>
      <c r="AG276" s="31" t="s">
        <v>558</v>
      </c>
      <c r="AH276" s="12" t="s">
        <v>559</v>
      </c>
      <c r="AK276" s="12" t="e">
        <f>VLOOKUP(AH276,#REF!,1,0)</f>
        <v>#REF!</v>
      </c>
    </row>
    <row r="277" spans="1:37" s="12" customFormat="1" x14ac:dyDescent="0.25">
      <c r="A277" s="5">
        <v>6726</v>
      </c>
      <c r="B277" s="5" t="s">
        <v>1125</v>
      </c>
      <c r="C277" s="6" t="s">
        <v>1111</v>
      </c>
      <c r="D277" s="7">
        <f t="shared" si="52"/>
        <v>3247.7704671476026</v>
      </c>
      <c r="E277" s="8">
        <f t="shared" si="53"/>
        <v>2.2093560266880426E-5</v>
      </c>
      <c r="F277" s="8">
        <v>2.2008885771992595E-5</v>
      </c>
      <c r="G277" s="13">
        <f t="shared" si="59"/>
        <v>8.4674494887830527E-8</v>
      </c>
      <c r="H277" s="41">
        <f t="shared" si="60"/>
        <v>8.5699999999999998E-2</v>
      </c>
      <c r="I277" s="41">
        <f t="shared" si="61"/>
        <v>1E-3</v>
      </c>
      <c r="J277" s="41">
        <f t="shared" si="62"/>
        <v>8.6699999999999999E-2</v>
      </c>
      <c r="K277" s="7">
        <f t="shared" si="54"/>
        <v>34.303802411523463</v>
      </c>
      <c r="L277" s="29">
        <f t="shared" si="63"/>
        <v>2.3335797083830908E-7</v>
      </c>
      <c r="M277" s="38">
        <f t="shared" si="55"/>
        <v>984.58954565156694</v>
      </c>
      <c r="N277" s="39">
        <f t="shared" si="64"/>
        <v>6.6978527839432713E-6</v>
      </c>
      <c r="O277" s="7">
        <v>37132.32</v>
      </c>
      <c r="P277" s="7">
        <v>0</v>
      </c>
      <c r="Q277" s="7">
        <v>0</v>
      </c>
      <c r="R277" s="7"/>
      <c r="S277" s="7">
        <v>3219.39</v>
      </c>
      <c r="T277" s="7">
        <v>37.130000000000003</v>
      </c>
      <c r="U277" s="7">
        <f t="shared" si="56"/>
        <v>3247.7704671476026</v>
      </c>
      <c r="V277" s="7">
        <f t="shared" si="57"/>
        <v>34.303802411523463</v>
      </c>
      <c r="W277" s="7">
        <f t="shared" si="58"/>
        <v>984.58954565156694</v>
      </c>
      <c r="X277" s="7"/>
      <c r="Y277" s="7"/>
      <c r="Z277" s="7"/>
      <c r="AA277" s="7"/>
      <c r="AB277" s="7"/>
      <c r="AC277" s="7"/>
      <c r="AD277" s="7"/>
      <c r="AE277" s="7"/>
      <c r="AF277" s="7"/>
      <c r="AG277" s="31" t="s">
        <v>560</v>
      </c>
      <c r="AH277" s="12" t="s">
        <v>561</v>
      </c>
      <c r="AK277" s="12" t="e">
        <f>VLOOKUP(AH277,#REF!,1,0)</f>
        <v>#REF!</v>
      </c>
    </row>
    <row r="278" spans="1:37" s="12" customFormat="1" x14ac:dyDescent="0.25">
      <c r="A278" s="5">
        <v>6669</v>
      </c>
      <c r="B278" s="5" t="s">
        <v>1125</v>
      </c>
      <c r="C278" s="6" t="s">
        <v>1113</v>
      </c>
      <c r="D278" s="7">
        <f t="shared" si="52"/>
        <v>6933.6795852778068</v>
      </c>
      <c r="E278" s="8">
        <f t="shared" si="53"/>
        <v>4.7167639874228721E-5</v>
      </c>
      <c r="F278" s="8">
        <v>3.9617818951633738E-5</v>
      </c>
      <c r="G278" s="13">
        <f t="shared" si="59"/>
        <v>7.5498209225949826E-6</v>
      </c>
      <c r="H278" s="41">
        <f t="shared" si="60"/>
        <v>8.5699999999999998E-2</v>
      </c>
      <c r="I278" s="41">
        <f t="shared" si="61"/>
        <v>1E-3</v>
      </c>
      <c r="J278" s="41">
        <f t="shared" si="62"/>
        <v>8.6699999999999999E-2</v>
      </c>
      <c r="K278" s="7">
        <f t="shared" si="54"/>
        <v>73.374844802671518</v>
      </c>
      <c r="L278" s="29">
        <f t="shared" si="63"/>
        <v>4.9914597479069501E-7</v>
      </c>
      <c r="M278" s="38">
        <f t="shared" si="55"/>
        <v>2102.0045910319436</v>
      </c>
      <c r="N278" s="39">
        <f t="shared" si="64"/>
        <v>1.4299275636313919E-5</v>
      </c>
      <c r="O278" s="7">
        <v>79274</v>
      </c>
      <c r="P278" s="7">
        <v>0</v>
      </c>
      <c r="Q278" s="7">
        <v>0</v>
      </c>
      <c r="R278" s="7"/>
      <c r="S278" s="7">
        <v>6873.09</v>
      </c>
      <c r="T278" s="7">
        <v>79.42</v>
      </c>
      <c r="U278" s="7">
        <f t="shared" si="56"/>
        <v>6933.6795852778068</v>
      </c>
      <c r="V278" s="7">
        <f t="shared" si="57"/>
        <v>73.374844802671518</v>
      </c>
      <c r="W278" s="7">
        <f t="shared" si="58"/>
        <v>2102.0045910319436</v>
      </c>
      <c r="X278" s="7"/>
      <c r="Y278" s="7"/>
      <c r="Z278" s="7"/>
      <c r="AA278" s="7"/>
      <c r="AB278" s="7"/>
      <c r="AC278" s="7"/>
      <c r="AD278" s="7"/>
      <c r="AE278" s="7"/>
      <c r="AF278" s="7"/>
      <c r="AG278" s="31" t="s">
        <v>562</v>
      </c>
      <c r="AH278" s="12" t="s">
        <v>563</v>
      </c>
      <c r="AK278" s="12" t="e">
        <f>VLOOKUP(AH278,#REF!,1,0)</f>
        <v>#REF!</v>
      </c>
    </row>
    <row r="279" spans="1:37" s="12" customFormat="1" x14ac:dyDescent="0.25">
      <c r="A279" s="5">
        <v>6361</v>
      </c>
      <c r="B279" s="5" t="s">
        <v>1125</v>
      </c>
      <c r="C279" s="6" t="s">
        <v>1138</v>
      </c>
      <c r="D279" s="7">
        <f t="shared" si="52"/>
        <v>1277816.571223591</v>
      </c>
      <c r="E279" s="8">
        <f t="shared" si="53"/>
        <v>8.6925839470243151E-3</v>
      </c>
      <c r="F279" s="8">
        <v>8.347018545971677E-3</v>
      </c>
      <c r="G279" s="13">
        <f t="shared" si="59"/>
        <v>3.4556540105263808E-4</v>
      </c>
      <c r="H279" s="41">
        <f t="shared" si="60"/>
        <v>8.5699999999999998E-2</v>
      </c>
      <c r="I279" s="41">
        <f t="shared" si="61"/>
        <v>1E-3</v>
      </c>
      <c r="J279" s="41">
        <f t="shared" si="62"/>
        <v>8.6699999999999999E-2</v>
      </c>
      <c r="K279" s="7">
        <f t="shared" si="54"/>
        <v>19413.198991445672</v>
      </c>
      <c r="L279" s="29">
        <f t="shared" si="63"/>
        <v>1.3206188252187052E-4</v>
      </c>
      <c r="M279" s="38">
        <f t="shared" si="55"/>
        <v>387381.08188785991</v>
      </c>
      <c r="N279" s="39">
        <f t="shared" si="64"/>
        <v>2.6352315736325733E-3</v>
      </c>
      <c r="O279" s="7">
        <v>14614754.17</v>
      </c>
      <c r="P279" s="7">
        <v>6421259.1299999999</v>
      </c>
      <c r="Q279" s="7">
        <v>0</v>
      </c>
      <c r="R279" s="7"/>
      <c r="S279" s="7">
        <v>1266650.44</v>
      </c>
      <c r="T279" s="7">
        <v>21012.6</v>
      </c>
      <c r="U279" s="7">
        <f t="shared" si="56"/>
        <v>1277816.571223591</v>
      </c>
      <c r="V279" s="7">
        <f t="shared" si="57"/>
        <v>19413.198991445672</v>
      </c>
      <c r="W279" s="7">
        <f t="shared" si="58"/>
        <v>387381.08188785991</v>
      </c>
      <c r="X279" s="7"/>
      <c r="Y279" s="7"/>
      <c r="Z279" s="7"/>
      <c r="AA279" s="7"/>
      <c r="AB279" s="7"/>
      <c r="AC279" s="7"/>
      <c r="AD279" s="7"/>
      <c r="AE279" s="7"/>
      <c r="AF279" s="7"/>
      <c r="AG279" s="31" t="s">
        <v>564</v>
      </c>
      <c r="AH279" s="12" t="s">
        <v>565</v>
      </c>
      <c r="AK279" s="12" t="e">
        <f>VLOOKUP(AH279,#REF!,1,0)</f>
        <v>#REF!</v>
      </c>
    </row>
    <row r="280" spans="1:37" s="12" customFormat="1" x14ac:dyDescent="0.25">
      <c r="A280" s="5">
        <v>6698</v>
      </c>
      <c r="B280" s="5" t="s">
        <v>1125</v>
      </c>
      <c r="C280" s="6" t="s">
        <v>1117</v>
      </c>
      <c r="D280" s="7">
        <f t="shared" si="52"/>
        <v>5865.7878711009698</v>
      </c>
      <c r="E280" s="8">
        <f t="shared" si="53"/>
        <v>3.9903108656790339E-5</v>
      </c>
      <c r="F280" s="8">
        <v>4.0559872867488144E-5</v>
      </c>
      <c r="G280" s="13">
        <f t="shared" si="59"/>
        <v>-6.5676421069780415E-7</v>
      </c>
      <c r="H280" s="41">
        <f t="shared" si="60"/>
        <v>8.5699999999999998E-2</v>
      </c>
      <c r="I280" s="41">
        <f t="shared" si="61"/>
        <v>1E-3</v>
      </c>
      <c r="J280" s="41">
        <f t="shared" si="62"/>
        <v>8.6699999999999999E-2</v>
      </c>
      <c r="K280" s="7">
        <f t="shared" si="54"/>
        <v>61.95564206078005</v>
      </c>
      <c r="L280" s="29">
        <f t="shared" si="63"/>
        <v>4.2146473268023175E-7</v>
      </c>
      <c r="M280" s="38">
        <f t="shared" si="55"/>
        <v>1778.2640347635438</v>
      </c>
      <c r="N280" s="39">
        <f t="shared" si="64"/>
        <v>1.2096970527901767E-5</v>
      </c>
      <c r="O280" s="7">
        <v>67065.02</v>
      </c>
      <c r="P280" s="7">
        <v>0</v>
      </c>
      <c r="Q280" s="7">
        <v>0</v>
      </c>
      <c r="R280" s="7"/>
      <c r="S280" s="7">
        <v>5814.53</v>
      </c>
      <c r="T280" s="7">
        <v>67.06</v>
      </c>
      <c r="U280" s="7">
        <f t="shared" si="56"/>
        <v>5865.7878711009698</v>
      </c>
      <c r="V280" s="7">
        <f t="shared" si="57"/>
        <v>61.95564206078005</v>
      </c>
      <c r="W280" s="7">
        <f t="shared" si="58"/>
        <v>1778.2640347635438</v>
      </c>
      <c r="X280" s="7"/>
      <c r="Y280" s="7"/>
      <c r="Z280" s="7"/>
      <c r="AA280" s="7"/>
      <c r="AB280" s="7"/>
      <c r="AC280" s="7"/>
      <c r="AD280" s="7"/>
      <c r="AE280" s="7"/>
      <c r="AF280" s="7"/>
      <c r="AG280" s="31" t="s">
        <v>566</v>
      </c>
      <c r="AH280" s="12" t="s">
        <v>567</v>
      </c>
      <c r="AK280" s="12" t="e">
        <f>VLOOKUP(AH280,#REF!,1,0)</f>
        <v>#REF!</v>
      </c>
    </row>
    <row r="281" spans="1:37" s="12" customFormat="1" x14ac:dyDescent="0.25">
      <c r="A281" s="5">
        <v>6608</v>
      </c>
      <c r="B281" s="5" t="s">
        <v>1139</v>
      </c>
      <c r="C281" s="6" t="s">
        <v>32</v>
      </c>
      <c r="D281" s="7">
        <f t="shared" si="52"/>
        <v>50709.966306919574</v>
      </c>
      <c r="E281" s="8">
        <f t="shared" si="53"/>
        <v>3.4496394005250551E-4</v>
      </c>
      <c r="F281" s="8">
        <v>3.7770718612918446E-4</v>
      </c>
      <c r="G281" s="13">
        <f t="shared" si="59"/>
        <v>-3.2743246076678953E-5</v>
      </c>
      <c r="H281" s="41">
        <f t="shared" si="60"/>
        <v>8.3000000000000004E-2</v>
      </c>
      <c r="I281" s="41">
        <f t="shared" si="61"/>
        <v>3.7000000000000002E-3</v>
      </c>
      <c r="J281" s="41">
        <f t="shared" si="62"/>
        <v>8.6699999999999999E-2</v>
      </c>
      <c r="K281" s="7">
        <f t="shared" si="54"/>
        <v>2102.3805475259542</v>
      </c>
      <c r="L281" s="29">
        <f t="shared" si="63"/>
        <v>1.430183315001206E-5</v>
      </c>
      <c r="M281" s="38">
        <f t="shared" si="55"/>
        <v>15373.162355893512</v>
      </c>
      <c r="N281" s="39">
        <f t="shared" si="64"/>
        <v>1.0457878487354158E-4</v>
      </c>
      <c r="O281" s="7">
        <v>598413.23</v>
      </c>
      <c r="P281" s="7">
        <v>16593.88</v>
      </c>
      <c r="Q281" s="7">
        <v>0</v>
      </c>
      <c r="R281" s="7"/>
      <c r="S281" s="7">
        <v>50266.84</v>
      </c>
      <c r="T281" s="7">
        <v>2275.59</v>
      </c>
      <c r="U281" s="7">
        <f t="shared" si="56"/>
        <v>50709.966306919574</v>
      </c>
      <c r="V281" s="7">
        <f t="shared" si="57"/>
        <v>2102.3805475259542</v>
      </c>
      <c r="W281" s="7">
        <f t="shared" si="58"/>
        <v>15373.162355893512</v>
      </c>
      <c r="X281" s="7"/>
      <c r="Y281" s="7"/>
      <c r="Z281" s="7"/>
      <c r="AA281" s="7"/>
      <c r="AB281" s="7"/>
      <c r="AC281" s="7"/>
      <c r="AD281" s="7"/>
      <c r="AE281" s="7"/>
      <c r="AF281" s="7"/>
      <c r="AG281" s="31" t="s">
        <v>568</v>
      </c>
      <c r="AH281" s="12" t="s">
        <v>569</v>
      </c>
      <c r="AK281" s="12" t="e">
        <f>VLOOKUP(AH281,#REF!,1,0)</f>
        <v>#REF!</v>
      </c>
    </row>
    <row r="282" spans="1:37" s="12" customFormat="1" x14ac:dyDescent="0.25">
      <c r="A282" s="5">
        <v>6354</v>
      </c>
      <c r="B282" s="5" t="s">
        <v>1139</v>
      </c>
      <c r="C282" s="6" t="s">
        <v>48</v>
      </c>
      <c r="D282" s="7">
        <f t="shared" si="52"/>
        <v>45804.812888195185</v>
      </c>
      <c r="E282" s="8">
        <f t="shared" si="53"/>
        <v>3.1159572521986643E-4</v>
      </c>
      <c r="F282" s="8">
        <v>3.3008774324817135E-4</v>
      </c>
      <c r="G282" s="13">
        <f t="shared" si="59"/>
        <v>-1.8492018028304922E-5</v>
      </c>
      <c r="H282" s="41">
        <f t="shared" si="60"/>
        <v>8.3000000000000004E-2</v>
      </c>
      <c r="I282" s="41">
        <f t="shared" si="61"/>
        <v>3.7000000000000002E-3</v>
      </c>
      <c r="J282" s="41">
        <f t="shared" si="62"/>
        <v>8.6699999999999999E-2</v>
      </c>
      <c r="K282" s="7">
        <f t="shared" si="54"/>
        <v>2058.810191433106</v>
      </c>
      <c r="L282" s="29">
        <f t="shared" si="63"/>
        <v>1.4005437731085727E-5</v>
      </c>
      <c r="M282" s="38">
        <f t="shared" si="55"/>
        <v>13886.122916146804</v>
      </c>
      <c r="N282" s="39">
        <f t="shared" si="64"/>
        <v>9.446292360390991E-5</v>
      </c>
      <c r="O282" s="7">
        <v>540530.6</v>
      </c>
      <c r="P282" s="7">
        <v>61727.199999999997</v>
      </c>
      <c r="Q282" s="7">
        <v>0</v>
      </c>
      <c r="R282" s="7"/>
      <c r="S282" s="7">
        <v>45404.55</v>
      </c>
      <c r="T282" s="7">
        <v>2228.4299999999998</v>
      </c>
      <c r="U282" s="7">
        <f t="shared" si="56"/>
        <v>45804.812888195185</v>
      </c>
      <c r="V282" s="7">
        <f t="shared" si="57"/>
        <v>2058.810191433106</v>
      </c>
      <c r="W282" s="7">
        <f t="shared" si="58"/>
        <v>13886.122916146804</v>
      </c>
      <c r="X282" s="7"/>
      <c r="Y282" s="7"/>
      <c r="Z282" s="7"/>
      <c r="AA282" s="7"/>
      <c r="AB282" s="7"/>
      <c r="AC282" s="7"/>
      <c r="AD282" s="7"/>
      <c r="AE282" s="7"/>
      <c r="AF282" s="7"/>
      <c r="AG282" s="31" t="s">
        <v>570</v>
      </c>
      <c r="AH282" s="12" t="s">
        <v>571</v>
      </c>
      <c r="AK282" s="12" t="e">
        <f>VLOOKUP(AH282,#REF!,1,0)</f>
        <v>#REF!</v>
      </c>
    </row>
    <row r="283" spans="1:37" s="12" customFormat="1" x14ac:dyDescent="0.25">
      <c r="A283" s="5">
        <v>6760</v>
      </c>
      <c r="B283" s="5" t="s">
        <v>1139</v>
      </c>
      <c r="C283" s="6" t="s">
        <v>315</v>
      </c>
      <c r="D283" s="7">
        <f t="shared" si="52"/>
        <v>772035.08698908228</v>
      </c>
      <c r="E283" s="8">
        <f t="shared" si="53"/>
        <v>5.2519117022207856E-3</v>
      </c>
      <c r="F283" s="8">
        <v>5.2561607931716657E-3</v>
      </c>
      <c r="G283" s="13">
        <f t="shared" si="59"/>
        <v>-4.24909095088008E-6</v>
      </c>
      <c r="H283" s="41">
        <f t="shared" si="60"/>
        <v>8.3000000000000004E-2</v>
      </c>
      <c r="I283" s="41">
        <f t="shared" si="61"/>
        <v>3.7000000000000002E-3</v>
      </c>
      <c r="J283" s="41">
        <f t="shared" si="62"/>
        <v>8.6699999999999999E-2</v>
      </c>
      <c r="K283" s="7">
        <f t="shared" si="54"/>
        <v>31859.353917785105</v>
      </c>
      <c r="L283" s="29">
        <f t="shared" si="63"/>
        <v>2.1672915711455924E-4</v>
      </c>
      <c r="M283" s="38">
        <f t="shared" si="55"/>
        <v>234049.07557806862</v>
      </c>
      <c r="N283" s="39">
        <f t="shared" si="64"/>
        <v>1.5921621952653538E-3</v>
      </c>
      <c r="O283" s="7">
        <v>9110578.0899999999</v>
      </c>
      <c r="P283" s="7">
        <v>209188.79</v>
      </c>
      <c r="Q283" s="7">
        <v>0</v>
      </c>
      <c r="R283" s="7"/>
      <c r="S283" s="7">
        <v>765288.7</v>
      </c>
      <c r="T283" s="7">
        <v>34484.160000000003</v>
      </c>
      <c r="U283" s="7">
        <f t="shared" si="56"/>
        <v>772035.08698908228</v>
      </c>
      <c r="V283" s="7">
        <f t="shared" si="57"/>
        <v>31859.353917785105</v>
      </c>
      <c r="W283" s="7">
        <f t="shared" si="58"/>
        <v>234049.07557806862</v>
      </c>
      <c r="X283" s="7"/>
      <c r="Y283" s="7"/>
      <c r="Z283" s="7"/>
      <c r="AA283" s="7"/>
      <c r="AB283" s="7"/>
      <c r="AC283" s="7"/>
      <c r="AD283" s="7"/>
      <c r="AE283" s="7"/>
      <c r="AF283" s="7"/>
      <c r="AG283" s="31" t="s">
        <v>572</v>
      </c>
      <c r="AH283" s="12" t="s">
        <v>573</v>
      </c>
      <c r="AK283" s="12" t="e">
        <f>VLOOKUP(AH283,#REF!,1,0)</f>
        <v>#REF!</v>
      </c>
    </row>
    <row r="284" spans="1:37" s="12" customFormat="1" x14ac:dyDescent="0.25">
      <c r="A284" s="5">
        <v>6910</v>
      </c>
      <c r="B284" s="5" t="s">
        <v>1139</v>
      </c>
      <c r="C284" s="6" t="s">
        <v>319</v>
      </c>
      <c r="D284" s="7">
        <f t="shared" si="52"/>
        <v>199752.93021245708</v>
      </c>
      <c r="E284" s="8">
        <f t="shared" si="53"/>
        <v>1.3588563129003628E-3</v>
      </c>
      <c r="F284" s="8">
        <v>1.3580978379320193E-3</v>
      </c>
      <c r="G284" s="13">
        <f t="shared" si="59"/>
        <v>7.5847496834352719E-7</v>
      </c>
      <c r="H284" s="41">
        <f t="shared" si="60"/>
        <v>8.3000000000000004E-2</v>
      </c>
      <c r="I284" s="41">
        <f t="shared" si="61"/>
        <v>3.7000000000000002E-3</v>
      </c>
      <c r="J284" s="41">
        <f t="shared" si="62"/>
        <v>8.6699999999999999E-2</v>
      </c>
      <c r="K284" s="7">
        <f t="shared" si="54"/>
        <v>8658.8691664799571</v>
      </c>
      <c r="L284" s="29">
        <f t="shared" si="63"/>
        <v>5.8903561599497505E-5</v>
      </c>
      <c r="M284" s="38">
        <f t="shared" si="55"/>
        <v>60556.818528245436</v>
      </c>
      <c r="N284" s="39">
        <f t="shared" si="64"/>
        <v>4.1194897646180457E-4</v>
      </c>
      <c r="O284" s="7">
        <v>2357229.4700000002</v>
      </c>
      <c r="P284" s="7">
        <v>175813.3</v>
      </c>
      <c r="Q284" s="7">
        <v>0</v>
      </c>
      <c r="R284" s="7"/>
      <c r="S284" s="7">
        <v>198007.4</v>
      </c>
      <c r="T284" s="7">
        <v>9372.25</v>
      </c>
      <c r="U284" s="7">
        <f t="shared" si="56"/>
        <v>199752.93021245708</v>
      </c>
      <c r="V284" s="7">
        <f t="shared" si="57"/>
        <v>8658.8691664799571</v>
      </c>
      <c r="W284" s="7">
        <f t="shared" si="58"/>
        <v>60556.818528245436</v>
      </c>
      <c r="X284" s="7"/>
      <c r="Y284" s="7"/>
      <c r="Z284" s="7"/>
      <c r="AA284" s="7"/>
      <c r="AB284" s="7"/>
      <c r="AC284" s="7"/>
      <c r="AD284" s="7"/>
      <c r="AE284" s="7"/>
      <c r="AF284" s="7"/>
      <c r="AG284" s="31" t="s">
        <v>574</v>
      </c>
      <c r="AH284" s="12" t="s">
        <v>575</v>
      </c>
      <c r="AK284" s="12" t="e">
        <f>VLOOKUP(AH284,#REF!,1,0)</f>
        <v>#REF!</v>
      </c>
    </row>
    <row r="285" spans="1:37" s="12" customFormat="1" x14ac:dyDescent="0.25">
      <c r="A285" s="5">
        <v>6625</v>
      </c>
      <c r="B285" s="5" t="s">
        <v>1139</v>
      </c>
      <c r="C285" s="6" t="s">
        <v>349</v>
      </c>
      <c r="D285" s="7">
        <f t="shared" si="52"/>
        <v>21169.791078123188</v>
      </c>
      <c r="E285" s="8">
        <f t="shared" si="53"/>
        <v>1.4401142560809108E-4</v>
      </c>
      <c r="F285" s="8">
        <v>1.3946421891873067E-4</v>
      </c>
      <c r="G285" s="13">
        <f t="shared" si="59"/>
        <v>4.547206689360406E-6</v>
      </c>
      <c r="H285" s="41">
        <f t="shared" si="60"/>
        <v>8.3000000000000004E-2</v>
      </c>
      <c r="I285" s="41">
        <f t="shared" si="61"/>
        <v>3.7000000000000002E-3</v>
      </c>
      <c r="J285" s="41">
        <f t="shared" si="62"/>
        <v>8.6699999999999999E-2</v>
      </c>
      <c r="K285" s="7">
        <f t="shared" si="54"/>
        <v>885.75503598168291</v>
      </c>
      <c r="L285" s="29">
        <f t="shared" si="63"/>
        <v>6.025512722375762E-6</v>
      </c>
      <c r="M285" s="38">
        <f t="shared" si="55"/>
        <v>6417.804210607911</v>
      </c>
      <c r="N285" s="39">
        <f t="shared" si="64"/>
        <v>4.3658302069799798E-5</v>
      </c>
      <c r="O285" s="7">
        <v>249818.55</v>
      </c>
      <c r="P285" s="7">
        <v>9315.32</v>
      </c>
      <c r="Q285" s="7">
        <v>0</v>
      </c>
      <c r="R285" s="7"/>
      <c r="S285" s="7">
        <v>20984.799999999999</v>
      </c>
      <c r="T285" s="7">
        <v>958.73</v>
      </c>
      <c r="U285" s="7">
        <f t="shared" si="56"/>
        <v>21169.791078123188</v>
      </c>
      <c r="V285" s="7">
        <f t="shared" si="57"/>
        <v>885.75503598168291</v>
      </c>
      <c r="W285" s="7">
        <f t="shared" si="58"/>
        <v>6417.804210607911</v>
      </c>
      <c r="X285" s="7"/>
      <c r="Y285" s="7"/>
      <c r="Z285" s="7"/>
      <c r="AA285" s="7"/>
      <c r="AB285" s="7"/>
      <c r="AC285" s="7"/>
      <c r="AD285" s="7"/>
      <c r="AE285" s="7"/>
      <c r="AF285" s="7"/>
      <c r="AG285" s="31" t="s">
        <v>576</v>
      </c>
      <c r="AH285" s="12" t="s">
        <v>577</v>
      </c>
      <c r="AK285" s="12" t="e">
        <f>VLOOKUP(AH285,#REF!,1,0)</f>
        <v>#REF!</v>
      </c>
    </row>
    <row r="286" spans="1:37" s="12" customFormat="1" x14ac:dyDescent="0.25">
      <c r="A286" s="5">
        <v>6624</v>
      </c>
      <c r="B286" s="5" t="s">
        <v>1139</v>
      </c>
      <c r="C286" s="6" t="s">
        <v>351</v>
      </c>
      <c r="D286" s="7">
        <f t="shared" si="52"/>
        <v>14411.28221273813</v>
      </c>
      <c r="E286" s="8">
        <f t="shared" si="53"/>
        <v>9.8035417007097709E-5</v>
      </c>
      <c r="F286" s="8">
        <v>1.0510601830534776E-4</v>
      </c>
      <c r="G286" s="13">
        <f t="shared" si="59"/>
        <v>-7.0706012982500542E-6</v>
      </c>
      <c r="H286" s="41">
        <f t="shared" si="60"/>
        <v>8.3000000000000004E-2</v>
      </c>
      <c r="I286" s="41">
        <f t="shared" si="61"/>
        <v>3.7000000000000002E-3</v>
      </c>
      <c r="J286" s="41">
        <f t="shared" si="62"/>
        <v>8.6699999999999999E-2</v>
      </c>
      <c r="K286" s="7">
        <f t="shared" si="54"/>
        <v>581.33535123627541</v>
      </c>
      <c r="L286" s="29">
        <f t="shared" si="63"/>
        <v>3.954641421777248E-6</v>
      </c>
      <c r="M286" s="38">
        <f t="shared" si="55"/>
        <v>4368.904129656119</v>
      </c>
      <c r="N286" s="39">
        <f t="shared" si="64"/>
        <v>2.9720279701155818E-5</v>
      </c>
      <c r="O286" s="7">
        <v>170064.52</v>
      </c>
      <c r="P286" s="7">
        <v>0</v>
      </c>
      <c r="Q286" s="7">
        <v>0</v>
      </c>
      <c r="R286" s="7"/>
      <c r="S286" s="7">
        <v>14285.35</v>
      </c>
      <c r="T286" s="7">
        <v>629.23</v>
      </c>
      <c r="U286" s="7">
        <f t="shared" si="56"/>
        <v>14411.28221273813</v>
      </c>
      <c r="V286" s="7">
        <f t="shared" si="57"/>
        <v>581.33535123627541</v>
      </c>
      <c r="W286" s="7">
        <f t="shared" si="58"/>
        <v>4368.904129656119</v>
      </c>
      <c r="X286" s="7"/>
      <c r="Y286" s="7"/>
      <c r="Z286" s="7"/>
      <c r="AA286" s="7"/>
      <c r="AB286" s="7"/>
      <c r="AC286" s="7"/>
      <c r="AD286" s="7"/>
      <c r="AE286" s="7"/>
      <c r="AF286" s="7"/>
      <c r="AG286" s="31" t="s">
        <v>578</v>
      </c>
      <c r="AH286" s="12" t="s">
        <v>579</v>
      </c>
      <c r="AK286" s="12" t="e">
        <f>VLOOKUP(AH286,#REF!,1,0)</f>
        <v>#REF!</v>
      </c>
    </row>
    <row r="287" spans="1:37" s="12" customFormat="1" x14ac:dyDescent="0.25">
      <c r="A287" s="5">
        <v>6375</v>
      </c>
      <c r="B287" s="5" t="s">
        <v>1139</v>
      </c>
      <c r="C287" s="6" t="s">
        <v>357</v>
      </c>
      <c r="D287" s="7">
        <f t="shared" si="52"/>
        <v>8423.6092553814487</v>
      </c>
      <c r="E287" s="8">
        <f t="shared" si="53"/>
        <v>5.7303162471291632E-5</v>
      </c>
      <c r="F287" s="8">
        <v>5.3405143276169691E-5</v>
      </c>
      <c r="G287" s="13">
        <f t="shared" si="59"/>
        <v>3.8980191951219415E-6</v>
      </c>
      <c r="H287" s="41">
        <f t="shared" si="60"/>
        <v>8.3000000000000004E-2</v>
      </c>
      <c r="I287" s="41">
        <f t="shared" si="61"/>
        <v>3.7000000000000002E-3</v>
      </c>
      <c r="J287" s="41">
        <f t="shared" si="62"/>
        <v>8.6699999999999999E-2</v>
      </c>
      <c r="K287" s="7">
        <f t="shared" si="54"/>
        <v>339.83214761730875</v>
      </c>
      <c r="L287" s="29">
        <f t="shared" si="63"/>
        <v>2.3117711396028876E-6</v>
      </c>
      <c r="M287" s="38">
        <f t="shared" si="55"/>
        <v>2553.6895828683641</v>
      </c>
      <c r="N287" s="39">
        <f t="shared" si="64"/>
        <v>1.7371946469960555E-5</v>
      </c>
      <c r="O287" s="7">
        <v>99405.05</v>
      </c>
      <c r="P287" s="7">
        <v>0</v>
      </c>
      <c r="Q287" s="7">
        <v>0</v>
      </c>
      <c r="R287" s="7"/>
      <c r="S287" s="7">
        <v>8350</v>
      </c>
      <c r="T287" s="7">
        <v>367.83</v>
      </c>
      <c r="U287" s="7">
        <f t="shared" si="56"/>
        <v>8423.6092553814487</v>
      </c>
      <c r="V287" s="7">
        <f t="shared" si="57"/>
        <v>339.83214761730875</v>
      </c>
      <c r="W287" s="7">
        <f t="shared" si="58"/>
        <v>2553.6895828683641</v>
      </c>
      <c r="X287" s="7"/>
      <c r="Y287" s="7"/>
      <c r="Z287" s="7"/>
      <c r="AA287" s="7"/>
      <c r="AB287" s="7"/>
      <c r="AC287" s="7"/>
      <c r="AD287" s="7"/>
      <c r="AE287" s="7"/>
      <c r="AF287" s="7"/>
      <c r="AG287" s="31" t="s">
        <v>580</v>
      </c>
      <c r="AH287" s="12" t="s">
        <v>581</v>
      </c>
      <c r="AK287" s="12" t="e">
        <f>VLOOKUP(AH287,#REF!,1,0)</f>
        <v>#REF!</v>
      </c>
    </row>
    <row r="288" spans="1:37" s="12" customFormat="1" x14ac:dyDescent="0.25">
      <c r="A288" s="5">
        <v>6944</v>
      </c>
      <c r="B288" s="5" t="s">
        <v>1139</v>
      </c>
      <c r="C288" s="6" t="s">
        <v>367</v>
      </c>
      <c r="D288" s="7">
        <f t="shared" si="52"/>
        <v>10947.231794900559</v>
      </c>
      <c r="E288" s="8">
        <f t="shared" si="53"/>
        <v>7.4470572308813672E-5</v>
      </c>
      <c r="F288" s="8">
        <v>8.0329667936918675E-5</v>
      </c>
      <c r="G288" s="13">
        <f t="shared" si="59"/>
        <v>-5.8590956281050026E-6</v>
      </c>
      <c r="H288" s="41">
        <f t="shared" si="60"/>
        <v>8.3000000000000004E-2</v>
      </c>
      <c r="I288" s="41">
        <f t="shared" si="61"/>
        <v>3.7000000000000002E-3</v>
      </c>
      <c r="J288" s="41">
        <f t="shared" si="62"/>
        <v>8.6699999999999999E-2</v>
      </c>
      <c r="K288" s="7">
        <f t="shared" si="54"/>
        <v>441.65337206584098</v>
      </c>
      <c r="L288" s="29">
        <f t="shared" si="63"/>
        <v>3.0044288817545183E-6</v>
      </c>
      <c r="M288" s="38">
        <f t="shared" si="55"/>
        <v>3318.747457097827</v>
      </c>
      <c r="N288" s="39">
        <f t="shared" si="64"/>
        <v>2.2576394389823935E-5</v>
      </c>
      <c r="O288" s="7">
        <v>129185.05</v>
      </c>
      <c r="P288" s="7">
        <v>0</v>
      </c>
      <c r="Q288" s="7">
        <v>0</v>
      </c>
      <c r="R288" s="7"/>
      <c r="S288" s="7">
        <v>10851.57</v>
      </c>
      <c r="T288" s="7">
        <v>478.04</v>
      </c>
      <c r="U288" s="7">
        <f t="shared" si="56"/>
        <v>10947.231794900559</v>
      </c>
      <c r="V288" s="7">
        <f t="shared" si="57"/>
        <v>441.65337206584098</v>
      </c>
      <c r="W288" s="7">
        <f t="shared" si="58"/>
        <v>3318.747457097827</v>
      </c>
      <c r="X288" s="7"/>
      <c r="Y288" s="7"/>
      <c r="Z288" s="7"/>
      <c r="AA288" s="7"/>
      <c r="AB288" s="7"/>
      <c r="AC288" s="7"/>
      <c r="AD288" s="7"/>
      <c r="AE288" s="7"/>
      <c r="AF288" s="7"/>
      <c r="AG288" s="31" t="s">
        <v>582</v>
      </c>
      <c r="AH288" s="12" t="s">
        <v>583</v>
      </c>
      <c r="AK288" s="12" t="e">
        <f>VLOOKUP(AH288,#REF!,1,0)</f>
        <v>#REF!</v>
      </c>
    </row>
    <row r="289" spans="1:37" s="12" customFormat="1" x14ac:dyDescent="0.25">
      <c r="A289" s="14">
        <v>10132</v>
      </c>
      <c r="B289" s="14" t="s">
        <v>1139</v>
      </c>
      <c r="C289" s="15" t="s">
        <v>1140</v>
      </c>
      <c r="D289" s="16">
        <f t="shared" si="52"/>
        <v>657.79813352951771</v>
      </c>
      <c r="E289" s="17">
        <f t="shared" si="53"/>
        <v>4.4747936634018802E-6</v>
      </c>
      <c r="F289" s="17">
        <v>0</v>
      </c>
      <c r="G289" s="18">
        <f t="shared" si="59"/>
        <v>4.4747936634018802E-6</v>
      </c>
      <c r="H289" s="41">
        <f t="shared" si="60"/>
        <v>8.3000000000000004E-2</v>
      </c>
      <c r="I289" s="41">
        <f t="shared" si="61"/>
        <v>3.7000000000000002E-3</v>
      </c>
      <c r="J289" s="41">
        <f t="shared" si="62"/>
        <v>8.6699999999999999E-2</v>
      </c>
      <c r="K289" s="16">
        <f t="shared" si="54"/>
        <v>39.080281228317858</v>
      </c>
      <c r="L289" s="33">
        <f t="shared" si="63"/>
        <v>2.6585085285376975E-7</v>
      </c>
      <c r="M289" s="38">
        <f t="shared" si="55"/>
        <v>199.41716077955891</v>
      </c>
      <c r="N289" s="39">
        <f t="shared" si="64"/>
        <v>1.3565721791302731E-6</v>
      </c>
      <c r="O289" s="16">
        <v>7762.5</v>
      </c>
      <c r="P289" s="16">
        <v>3666.7</v>
      </c>
      <c r="Q289" s="16">
        <v>0</v>
      </c>
      <c r="R289" s="16"/>
      <c r="S289" s="16">
        <v>652.04999999999995</v>
      </c>
      <c r="T289" s="16">
        <v>42.3</v>
      </c>
      <c r="U289" s="16">
        <f t="shared" si="56"/>
        <v>657.79813352951771</v>
      </c>
      <c r="V289" s="16">
        <f t="shared" si="57"/>
        <v>39.080281228317858</v>
      </c>
      <c r="W289" s="16">
        <f t="shared" si="58"/>
        <v>199.41716077955891</v>
      </c>
      <c r="X289" s="7"/>
      <c r="Y289" s="7"/>
      <c r="Z289" s="7"/>
      <c r="AA289" s="7"/>
      <c r="AB289" s="7"/>
      <c r="AC289" s="7"/>
      <c r="AD289" s="7"/>
      <c r="AE289" s="7"/>
      <c r="AF289" s="7"/>
      <c r="AG289" s="31" t="s">
        <v>584</v>
      </c>
      <c r="AH289" s="12" t="s">
        <v>585</v>
      </c>
      <c r="AK289" s="12" t="e">
        <f>VLOOKUP(AH289,#REF!,1,0)</f>
        <v>#REF!</v>
      </c>
    </row>
    <row r="290" spans="1:37" s="12" customFormat="1" x14ac:dyDescent="0.25">
      <c r="A290" s="5">
        <v>7692</v>
      </c>
      <c r="B290" s="5" t="s">
        <v>1139</v>
      </c>
      <c r="C290" s="6" t="s">
        <v>447</v>
      </c>
      <c r="D290" s="7">
        <f t="shared" si="52"/>
        <v>711.00306192817857</v>
      </c>
      <c r="E290" s="8">
        <f t="shared" si="53"/>
        <v>4.8367300452864219E-6</v>
      </c>
      <c r="F290" s="8">
        <v>5.0162019597229125E-6</v>
      </c>
      <c r="G290" s="13">
        <f t="shared" si="59"/>
        <v>-1.794719144364906E-7</v>
      </c>
      <c r="H290" s="41">
        <f t="shared" si="60"/>
        <v>8.3000000000000004E-2</v>
      </c>
      <c r="I290" s="41">
        <f t="shared" si="61"/>
        <v>3.7000000000000002E-3</v>
      </c>
      <c r="J290" s="41">
        <f t="shared" si="62"/>
        <v>8.6699999999999999E-2</v>
      </c>
      <c r="K290" s="7">
        <f t="shared" si="54"/>
        <v>28.649634063596618</v>
      </c>
      <c r="L290" s="29">
        <f t="shared" si="63"/>
        <v>1.9489444319138065E-7</v>
      </c>
      <c r="M290" s="38">
        <f t="shared" si="55"/>
        <v>215.54669234847839</v>
      </c>
      <c r="N290" s="39">
        <f t="shared" si="64"/>
        <v>1.4662963056962277E-6</v>
      </c>
      <c r="O290" s="7">
        <v>8390.2099999999991</v>
      </c>
      <c r="P290" s="7">
        <v>0</v>
      </c>
      <c r="Q290" s="7">
        <v>0</v>
      </c>
      <c r="R290" s="7"/>
      <c r="S290" s="7">
        <v>704.79</v>
      </c>
      <c r="T290" s="7">
        <v>31.01</v>
      </c>
      <c r="U290" s="7">
        <f t="shared" si="56"/>
        <v>711.00306192817857</v>
      </c>
      <c r="V290" s="7">
        <f t="shared" si="57"/>
        <v>28.649634063596618</v>
      </c>
      <c r="W290" s="7">
        <f t="shared" si="58"/>
        <v>215.54669234847839</v>
      </c>
      <c r="X290" s="7"/>
      <c r="Y290" s="7"/>
      <c r="Z290" s="7"/>
      <c r="AA290" s="7"/>
      <c r="AB290" s="7"/>
      <c r="AC290" s="7"/>
      <c r="AD290" s="7"/>
      <c r="AE290" s="7"/>
      <c r="AF290" s="7"/>
      <c r="AG290" s="31" t="s">
        <v>586</v>
      </c>
      <c r="AH290" s="12" t="s">
        <v>587</v>
      </c>
      <c r="AK290" s="12" t="e">
        <f>VLOOKUP(AH290,#REF!,1,0)</f>
        <v>#REF!</v>
      </c>
    </row>
    <row r="291" spans="1:37" s="12" customFormat="1" x14ac:dyDescent="0.25">
      <c r="A291" s="5">
        <v>6628</v>
      </c>
      <c r="B291" s="5" t="s">
        <v>1139</v>
      </c>
      <c r="C291" s="6" t="s">
        <v>477</v>
      </c>
      <c r="D291" s="7">
        <f t="shared" si="52"/>
        <v>24757.481921151124</v>
      </c>
      <c r="E291" s="8">
        <f t="shared" si="53"/>
        <v>1.6841735720367831E-4</v>
      </c>
      <c r="F291" s="8">
        <v>1.8817648960258877E-4</v>
      </c>
      <c r="G291" s="13">
        <f t="shared" si="59"/>
        <v>-1.9759132398910464E-5</v>
      </c>
      <c r="H291" s="41">
        <f t="shared" si="60"/>
        <v>8.3000000000000004E-2</v>
      </c>
      <c r="I291" s="41">
        <f t="shared" si="61"/>
        <v>3.7000000000000002E-3</v>
      </c>
      <c r="J291" s="41">
        <f t="shared" si="62"/>
        <v>8.6699999999999999E-2</v>
      </c>
      <c r="K291" s="7">
        <f t="shared" si="54"/>
        <v>1004.7420198917316</v>
      </c>
      <c r="L291" s="29">
        <f t="shared" si="63"/>
        <v>6.834943723298623E-6</v>
      </c>
      <c r="M291" s="38">
        <f t="shared" si="55"/>
        <v>7505.4435412831299</v>
      </c>
      <c r="N291" s="39">
        <f t="shared" si="64"/>
        <v>5.1057170106803334E-5</v>
      </c>
      <c r="O291" s="7">
        <v>292156.08</v>
      </c>
      <c r="P291" s="7">
        <v>1770.33</v>
      </c>
      <c r="Q291" s="7">
        <v>0</v>
      </c>
      <c r="R291" s="7"/>
      <c r="S291" s="7">
        <v>24541.14</v>
      </c>
      <c r="T291" s="7">
        <v>1087.52</v>
      </c>
      <c r="U291" s="7">
        <f t="shared" si="56"/>
        <v>24757.481921151124</v>
      </c>
      <c r="V291" s="7">
        <f t="shared" si="57"/>
        <v>1004.7420198917316</v>
      </c>
      <c r="W291" s="7">
        <f t="shared" si="58"/>
        <v>7505.4435412831299</v>
      </c>
      <c r="X291" s="7"/>
      <c r="Y291" s="7"/>
      <c r="Z291" s="7"/>
      <c r="AA291" s="7"/>
      <c r="AB291" s="7"/>
      <c r="AC291" s="7"/>
      <c r="AD291" s="7"/>
      <c r="AE291" s="7"/>
      <c r="AF291" s="7"/>
      <c r="AG291" s="31" t="s">
        <v>588</v>
      </c>
      <c r="AH291" s="12" t="s">
        <v>589</v>
      </c>
      <c r="AK291" s="12" t="e">
        <f>VLOOKUP(AH291,#REF!,1,0)</f>
        <v>#REF!</v>
      </c>
    </row>
    <row r="292" spans="1:37" s="12" customFormat="1" x14ac:dyDescent="0.25">
      <c r="A292" s="5">
        <v>6629</v>
      </c>
      <c r="B292" s="5" t="s">
        <v>1139</v>
      </c>
      <c r="C292" s="6" t="s">
        <v>481</v>
      </c>
      <c r="D292" s="7">
        <f t="shared" si="52"/>
        <v>11848.386486594827</v>
      </c>
      <c r="E292" s="8">
        <f t="shared" si="53"/>
        <v>8.0600844042029879E-5</v>
      </c>
      <c r="F292" s="8">
        <v>1.0137945640339238E-4</v>
      </c>
      <c r="G292" s="13">
        <f t="shared" si="59"/>
        <v>-2.0778612361362501E-5</v>
      </c>
      <c r="H292" s="41">
        <f t="shared" si="60"/>
        <v>8.3000000000000004E-2</v>
      </c>
      <c r="I292" s="41">
        <f t="shared" si="61"/>
        <v>3.7000000000000002E-3</v>
      </c>
      <c r="J292" s="41">
        <f t="shared" si="62"/>
        <v>8.6699999999999999E-2</v>
      </c>
      <c r="K292" s="7">
        <f t="shared" si="54"/>
        <v>727.65081549463707</v>
      </c>
      <c r="L292" s="29">
        <f t="shared" si="63"/>
        <v>4.9499794729935952E-6</v>
      </c>
      <c r="M292" s="38">
        <f t="shared" si="55"/>
        <v>3591.9402511798216</v>
      </c>
      <c r="N292" s="39">
        <f t="shared" si="64"/>
        <v>2.4434838981762427E-5</v>
      </c>
      <c r="O292" s="7">
        <v>139820.5</v>
      </c>
      <c r="P292" s="7">
        <v>73052.52</v>
      </c>
      <c r="Q292" s="7">
        <v>0</v>
      </c>
      <c r="R292" s="7"/>
      <c r="S292" s="7">
        <v>11744.85</v>
      </c>
      <c r="T292" s="7">
        <v>787.6</v>
      </c>
      <c r="U292" s="7">
        <f t="shared" si="56"/>
        <v>11848.386486594827</v>
      </c>
      <c r="V292" s="7">
        <f t="shared" si="57"/>
        <v>727.65081549463707</v>
      </c>
      <c r="W292" s="7">
        <f t="shared" si="58"/>
        <v>3591.9402511798216</v>
      </c>
      <c r="X292" s="7"/>
      <c r="Y292" s="7"/>
      <c r="Z292" s="7"/>
      <c r="AA292" s="7"/>
      <c r="AB292" s="7"/>
      <c r="AC292" s="7"/>
      <c r="AD292" s="7"/>
      <c r="AE292" s="7"/>
      <c r="AF292" s="7"/>
      <c r="AG292" s="31" t="s">
        <v>590</v>
      </c>
      <c r="AH292" s="12" t="s">
        <v>591</v>
      </c>
      <c r="AK292" s="12" t="e">
        <f>VLOOKUP(AH292,#REF!,1,0)</f>
        <v>#REF!</v>
      </c>
    </row>
    <row r="293" spans="1:37" s="12" customFormat="1" x14ac:dyDescent="0.25">
      <c r="A293" s="5">
        <v>6781</v>
      </c>
      <c r="B293" s="5" t="s">
        <v>1139</v>
      </c>
      <c r="C293" s="6" t="s">
        <v>562</v>
      </c>
      <c r="D293" s="7">
        <f t="shared" si="52"/>
        <v>5847.0945202623807</v>
      </c>
      <c r="E293" s="8">
        <f t="shared" si="53"/>
        <v>3.977594367468339E-5</v>
      </c>
      <c r="F293" s="8">
        <v>3.7129837657911509E-5</v>
      </c>
      <c r="G293" s="13">
        <f t="shared" si="59"/>
        <v>2.6461060167718806E-6</v>
      </c>
      <c r="H293" s="41">
        <f t="shared" si="60"/>
        <v>8.3000000000000004E-2</v>
      </c>
      <c r="I293" s="41">
        <f t="shared" si="61"/>
        <v>3.7000000000000002E-3</v>
      </c>
      <c r="J293" s="41">
        <f t="shared" si="62"/>
        <v>8.6699999999999999E-2</v>
      </c>
      <c r="K293" s="7">
        <f t="shared" si="54"/>
        <v>341.81849760881903</v>
      </c>
      <c r="L293" s="29">
        <f t="shared" si="63"/>
        <v>2.3252836534004199E-6</v>
      </c>
      <c r="M293" s="38">
        <f t="shared" si="55"/>
        <v>1772.5969847071904</v>
      </c>
      <c r="N293" s="39">
        <f t="shared" si="64"/>
        <v>1.2058419370046872E-5</v>
      </c>
      <c r="O293" s="7">
        <v>69000.31</v>
      </c>
      <c r="P293" s="7">
        <v>30996.7</v>
      </c>
      <c r="Q293" s="7">
        <v>0</v>
      </c>
      <c r="R293" s="7"/>
      <c r="S293" s="7">
        <v>5796</v>
      </c>
      <c r="T293" s="7">
        <v>369.98</v>
      </c>
      <c r="U293" s="7">
        <f t="shared" si="56"/>
        <v>5847.0945202623807</v>
      </c>
      <c r="V293" s="7">
        <f t="shared" si="57"/>
        <v>341.81849760881903</v>
      </c>
      <c r="W293" s="7">
        <f t="shared" si="58"/>
        <v>1772.5969847071904</v>
      </c>
      <c r="X293" s="7"/>
      <c r="Y293" s="7"/>
      <c r="Z293" s="7"/>
      <c r="AA293" s="7"/>
      <c r="AB293" s="7"/>
      <c r="AC293" s="7"/>
      <c r="AD293" s="7"/>
      <c r="AE293" s="7"/>
      <c r="AF293" s="7"/>
      <c r="AG293" s="31" t="s">
        <v>592</v>
      </c>
      <c r="AH293" s="12" t="s">
        <v>593</v>
      </c>
      <c r="AK293" s="12" t="e">
        <f>VLOOKUP(AH293,#REF!,1,0)</f>
        <v>#REF!</v>
      </c>
    </row>
    <row r="294" spans="1:37" s="12" customFormat="1" x14ac:dyDescent="0.25">
      <c r="A294" s="5">
        <v>6861</v>
      </c>
      <c r="B294" s="5" t="s">
        <v>1139</v>
      </c>
      <c r="C294" s="6" t="s">
        <v>564</v>
      </c>
      <c r="D294" s="7">
        <f t="shared" si="52"/>
        <v>49066.80765360636</v>
      </c>
      <c r="E294" s="8">
        <f t="shared" si="53"/>
        <v>3.3378604891080014E-4</v>
      </c>
      <c r="F294" s="8">
        <v>3.3798449021957364E-4</v>
      </c>
      <c r="G294" s="13">
        <f t="shared" si="59"/>
        <v>-4.1984413087735035E-6</v>
      </c>
      <c r="H294" s="41">
        <f t="shared" si="60"/>
        <v>8.3000000000000004E-2</v>
      </c>
      <c r="I294" s="41">
        <f t="shared" si="61"/>
        <v>3.7000000000000002E-3</v>
      </c>
      <c r="J294" s="41">
        <f t="shared" si="62"/>
        <v>8.6699999999999999E-2</v>
      </c>
      <c r="K294" s="7">
        <f t="shared" si="54"/>
        <v>2089.4092201395333</v>
      </c>
      <c r="L294" s="29">
        <f t="shared" si="63"/>
        <v>1.4213593292469102E-5</v>
      </c>
      <c r="M294" s="38">
        <f t="shared" si="55"/>
        <v>14875.024680135908</v>
      </c>
      <c r="N294" s="39">
        <f t="shared" si="64"/>
        <v>1.0119011105195215E-4</v>
      </c>
      <c r="O294" s="7">
        <v>579024.65</v>
      </c>
      <c r="P294" s="7">
        <v>32183.45</v>
      </c>
      <c r="Q294" s="7">
        <v>0</v>
      </c>
      <c r="R294" s="7"/>
      <c r="S294" s="7">
        <v>48638.04</v>
      </c>
      <c r="T294" s="7">
        <v>2261.5500000000002</v>
      </c>
      <c r="U294" s="7">
        <f t="shared" si="56"/>
        <v>49066.80765360636</v>
      </c>
      <c r="V294" s="7">
        <f t="shared" si="57"/>
        <v>2089.4092201395333</v>
      </c>
      <c r="W294" s="7">
        <f t="shared" si="58"/>
        <v>14875.024680135908</v>
      </c>
      <c r="X294" s="7"/>
      <c r="Y294" s="7"/>
      <c r="Z294" s="7"/>
      <c r="AA294" s="7"/>
      <c r="AB294" s="7"/>
      <c r="AC294" s="7"/>
      <c r="AD294" s="7"/>
      <c r="AE294" s="7"/>
      <c r="AF294" s="7"/>
      <c r="AG294" s="31" t="s">
        <v>594</v>
      </c>
      <c r="AH294" s="12" t="s">
        <v>595</v>
      </c>
      <c r="AK294" s="12" t="e">
        <f>VLOOKUP(AH294,#REF!,1,0)</f>
        <v>#REF!</v>
      </c>
    </row>
    <row r="295" spans="1:37" s="12" customFormat="1" x14ac:dyDescent="0.25">
      <c r="A295" s="5">
        <v>6751</v>
      </c>
      <c r="B295" s="5" t="s">
        <v>1139</v>
      </c>
      <c r="C295" s="6" t="s">
        <v>519</v>
      </c>
      <c r="D295" s="7">
        <f t="shared" si="52"/>
        <v>9192.2762101285025</v>
      </c>
      <c r="E295" s="8">
        <f t="shared" si="53"/>
        <v>6.2532161829974352E-5</v>
      </c>
      <c r="F295" s="8">
        <v>6.2412256476295861E-5</v>
      </c>
      <c r="G295" s="13">
        <f t="shared" si="59"/>
        <v>1.1990535367849091E-7</v>
      </c>
      <c r="H295" s="41">
        <f t="shared" si="60"/>
        <v>8.3000000000000004E-2</v>
      </c>
      <c r="I295" s="41">
        <f t="shared" si="61"/>
        <v>3.7000000000000002E-3</v>
      </c>
      <c r="J295" s="41">
        <f t="shared" si="62"/>
        <v>8.6699999999999999E-2</v>
      </c>
      <c r="K295" s="7">
        <f t="shared" si="54"/>
        <v>542.72625070361823</v>
      </c>
      <c r="L295" s="29">
        <f t="shared" si="63"/>
        <v>3.691995862894056E-6</v>
      </c>
      <c r="M295" s="38">
        <f t="shared" si="55"/>
        <v>2786.7175801937001</v>
      </c>
      <c r="N295" s="39">
        <f t="shared" si="64"/>
        <v>1.895716259125235E-5</v>
      </c>
      <c r="O295" s="7">
        <v>108475.6</v>
      </c>
      <c r="P295" s="7">
        <v>50273.760000000002</v>
      </c>
      <c r="Q295" s="7">
        <v>0</v>
      </c>
      <c r="R295" s="7"/>
      <c r="S295" s="7">
        <v>9111.9500000000007</v>
      </c>
      <c r="T295" s="7">
        <v>587.44000000000005</v>
      </c>
      <c r="U295" s="7">
        <f t="shared" si="56"/>
        <v>9192.2762101285025</v>
      </c>
      <c r="V295" s="7">
        <f t="shared" si="57"/>
        <v>542.72625070361823</v>
      </c>
      <c r="W295" s="7">
        <f t="shared" si="58"/>
        <v>2786.7175801937001</v>
      </c>
      <c r="X295" s="7"/>
      <c r="Y295" s="7"/>
      <c r="Z295" s="7"/>
      <c r="AA295" s="7"/>
      <c r="AB295" s="7"/>
      <c r="AC295" s="7"/>
      <c r="AD295" s="7"/>
      <c r="AE295" s="7"/>
      <c r="AF295" s="7"/>
      <c r="AG295" s="31" t="s">
        <v>596</v>
      </c>
      <c r="AH295" s="12" t="s">
        <v>597</v>
      </c>
      <c r="AK295" s="12" t="e">
        <f>VLOOKUP(AH295,#REF!,1,0)</f>
        <v>#REF!</v>
      </c>
    </row>
    <row r="296" spans="1:37" s="12" customFormat="1" x14ac:dyDescent="0.25">
      <c r="A296" s="5">
        <v>6752</v>
      </c>
      <c r="B296" s="5" t="s">
        <v>1139</v>
      </c>
      <c r="C296" s="6" t="s">
        <v>521</v>
      </c>
      <c r="D296" s="7">
        <f t="shared" si="52"/>
        <v>348926.98968957982</v>
      </c>
      <c r="E296" s="8">
        <f t="shared" si="53"/>
        <v>2.3736404876599738E-3</v>
      </c>
      <c r="F296" s="8">
        <v>2.3699421714398925E-3</v>
      </c>
      <c r="G296" s="13">
        <f t="shared" si="59"/>
        <v>3.6983162200812658E-6</v>
      </c>
      <c r="H296" s="41">
        <f t="shared" si="60"/>
        <v>8.3000000000000004E-2</v>
      </c>
      <c r="I296" s="41">
        <f t="shared" si="61"/>
        <v>3.7000000000000002E-3</v>
      </c>
      <c r="J296" s="41">
        <f t="shared" si="62"/>
        <v>8.6699999999999999E-2</v>
      </c>
      <c r="K296" s="7">
        <f t="shared" si="54"/>
        <v>16244.166976153057</v>
      </c>
      <c r="L296" s="29">
        <f t="shared" si="63"/>
        <v>1.1050395516038654E-4</v>
      </c>
      <c r="M296" s="38">
        <f t="shared" si="55"/>
        <v>105780.21745045288</v>
      </c>
      <c r="N296" s="39">
        <f t="shared" si="64"/>
        <v>7.1958952546848315E-4</v>
      </c>
      <c r="O296" s="7">
        <v>4118325.5</v>
      </c>
      <c r="P296" s="7">
        <v>633727.47</v>
      </c>
      <c r="Q296" s="7">
        <v>0</v>
      </c>
      <c r="R296" s="7"/>
      <c r="S296" s="7">
        <v>345877.91</v>
      </c>
      <c r="T296" s="7">
        <v>17582.48</v>
      </c>
      <c r="U296" s="7">
        <f t="shared" si="56"/>
        <v>348926.98968957982</v>
      </c>
      <c r="V296" s="7">
        <f t="shared" si="57"/>
        <v>16244.166976153057</v>
      </c>
      <c r="W296" s="7">
        <f t="shared" si="58"/>
        <v>105780.21745045288</v>
      </c>
      <c r="X296" s="7"/>
      <c r="Y296" s="7"/>
      <c r="Z296" s="7"/>
      <c r="AA296" s="7"/>
      <c r="AB296" s="7"/>
      <c r="AC296" s="7"/>
      <c r="AD296" s="7"/>
      <c r="AE296" s="7"/>
      <c r="AF296" s="7"/>
      <c r="AG296" s="31" t="s">
        <v>598</v>
      </c>
      <c r="AH296" s="12" t="s">
        <v>599</v>
      </c>
      <c r="AK296" s="12" t="e">
        <f>VLOOKUP(AH296,#REF!,1,0)</f>
        <v>#REF!</v>
      </c>
    </row>
    <row r="297" spans="1:37" s="12" customFormat="1" x14ac:dyDescent="0.25">
      <c r="A297" s="5">
        <v>6753</v>
      </c>
      <c r="B297" s="5" t="s">
        <v>1139</v>
      </c>
      <c r="C297" s="6" t="s">
        <v>523</v>
      </c>
      <c r="D297" s="7">
        <f t="shared" si="52"/>
        <v>34480.19331049874</v>
      </c>
      <c r="E297" s="8">
        <f t="shared" si="53"/>
        <v>2.34557902605797E-4</v>
      </c>
      <c r="F297" s="8">
        <v>2.3921585481051451E-4</v>
      </c>
      <c r="G297" s="13">
        <f t="shared" si="59"/>
        <v>-4.6579522047175063E-6</v>
      </c>
      <c r="H297" s="41">
        <f t="shared" si="60"/>
        <v>8.3000000000000004E-2</v>
      </c>
      <c r="I297" s="41">
        <f t="shared" si="61"/>
        <v>3.7000000000000002E-3</v>
      </c>
      <c r="J297" s="41">
        <f t="shared" si="62"/>
        <v>8.6699999999999999E-2</v>
      </c>
      <c r="K297" s="7">
        <f t="shared" si="54"/>
        <v>1392.0433128875504</v>
      </c>
      <c r="L297" s="29">
        <f t="shared" si="63"/>
        <v>9.4696325182118357E-6</v>
      </c>
      <c r="M297" s="38">
        <f t="shared" si="55"/>
        <v>10452.967107425595</v>
      </c>
      <c r="N297" s="39">
        <f t="shared" si="64"/>
        <v>7.1108245207505421E-5</v>
      </c>
      <c r="O297" s="7">
        <v>406892.6</v>
      </c>
      <c r="P297" s="7">
        <v>337.5</v>
      </c>
      <c r="Q297" s="7">
        <v>0</v>
      </c>
      <c r="R297" s="7"/>
      <c r="S297" s="7">
        <v>34178.89</v>
      </c>
      <c r="T297" s="7">
        <v>1506.73</v>
      </c>
      <c r="U297" s="7">
        <f t="shared" si="56"/>
        <v>34480.19331049874</v>
      </c>
      <c r="V297" s="7">
        <f t="shared" si="57"/>
        <v>1392.0433128875504</v>
      </c>
      <c r="W297" s="7">
        <f t="shared" si="58"/>
        <v>10452.967107425595</v>
      </c>
      <c r="X297" s="7"/>
      <c r="Y297" s="7"/>
      <c r="Z297" s="7"/>
      <c r="AA297" s="7"/>
      <c r="AB297" s="7"/>
      <c r="AC297" s="7"/>
      <c r="AD297" s="7"/>
      <c r="AE297" s="7"/>
      <c r="AF297" s="7"/>
      <c r="AG297" s="31" t="s">
        <v>600</v>
      </c>
      <c r="AH297" s="12" t="s">
        <v>601</v>
      </c>
      <c r="AK297" s="12" t="e">
        <f>VLOOKUP(AH297,#REF!,1,0)</f>
        <v>#REF!</v>
      </c>
    </row>
    <row r="298" spans="1:37" s="12" customFormat="1" x14ac:dyDescent="0.25">
      <c r="A298" s="5">
        <v>6754</v>
      </c>
      <c r="B298" s="5" t="s">
        <v>1139</v>
      </c>
      <c r="C298" s="6" t="s">
        <v>525</v>
      </c>
      <c r="D298" s="7">
        <f t="shared" si="52"/>
        <v>25442.124634595097</v>
      </c>
      <c r="E298" s="8">
        <f t="shared" si="53"/>
        <v>1.7307476609502762E-4</v>
      </c>
      <c r="F298" s="8">
        <v>1.6853946377233032E-4</v>
      </c>
      <c r="G298" s="13">
        <f t="shared" si="59"/>
        <v>4.5353023226972955E-6</v>
      </c>
      <c r="H298" s="41">
        <f t="shared" si="60"/>
        <v>8.3000000000000004E-2</v>
      </c>
      <c r="I298" s="41">
        <f t="shared" si="61"/>
        <v>3.7000000000000002E-3</v>
      </c>
      <c r="J298" s="41">
        <f t="shared" si="62"/>
        <v>8.6699999999999999E-2</v>
      </c>
      <c r="K298" s="7">
        <f t="shared" si="54"/>
        <v>1026.8228407275897</v>
      </c>
      <c r="L298" s="29">
        <f t="shared" si="63"/>
        <v>6.9851525976060719E-6</v>
      </c>
      <c r="M298" s="38">
        <f t="shared" si="55"/>
        <v>7712.9988673082125</v>
      </c>
      <c r="N298" s="39">
        <f t="shared" si="64"/>
        <v>5.2469103662648054E-5</v>
      </c>
      <c r="O298" s="7">
        <v>300236.25</v>
      </c>
      <c r="P298" s="7">
        <v>165.63</v>
      </c>
      <c r="Q298" s="7">
        <v>0</v>
      </c>
      <c r="R298" s="7"/>
      <c r="S298" s="7">
        <v>25219.8</v>
      </c>
      <c r="T298" s="7">
        <v>1111.42</v>
      </c>
      <c r="U298" s="7">
        <f t="shared" si="56"/>
        <v>25442.124634595097</v>
      </c>
      <c r="V298" s="7">
        <f t="shared" si="57"/>
        <v>1026.8228407275897</v>
      </c>
      <c r="W298" s="7">
        <f t="shared" si="58"/>
        <v>7712.9988673082125</v>
      </c>
      <c r="X298" s="7"/>
      <c r="Y298" s="7"/>
      <c r="Z298" s="7"/>
      <c r="AA298" s="7"/>
      <c r="AB298" s="7"/>
      <c r="AC298" s="7"/>
      <c r="AD298" s="7"/>
      <c r="AE298" s="7"/>
      <c r="AF298" s="7"/>
      <c r="AG298" s="31" t="s">
        <v>602</v>
      </c>
      <c r="AH298" s="12" t="s">
        <v>603</v>
      </c>
      <c r="AK298" s="12" t="e">
        <f>VLOOKUP(AH298,#REF!,1,0)</f>
        <v>#REF!</v>
      </c>
    </row>
    <row r="299" spans="1:37" s="12" customFormat="1" x14ac:dyDescent="0.25">
      <c r="A299" s="5">
        <v>6755</v>
      </c>
      <c r="B299" s="5" t="s">
        <v>1139</v>
      </c>
      <c r="C299" s="6" t="s">
        <v>527</v>
      </c>
      <c r="D299" s="7">
        <f t="shared" si="52"/>
        <v>21862.615285107418</v>
      </c>
      <c r="E299" s="8">
        <f t="shared" si="53"/>
        <v>1.4872449062490654E-4</v>
      </c>
      <c r="F299" s="8">
        <v>1.5480440112813492E-4</v>
      </c>
      <c r="G299" s="13">
        <f t="shared" si="59"/>
        <v>-6.0799105032283759E-6</v>
      </c>
      <c r="H299" s="41">
        <f t="shared" si="60"/>
        <v>8.3000000000000004E-2</v>
      </c>
      <c r="I299" s="41">
        <f t="shared" si="61"/>
        <v>3.7000000000000002E-3</v>
      </c>
      <c r="J299" s="41">
        <f t="shared" si="62"/>
        <v>8.6699999999999999E-2</v>
      </c>
      <c r="K299" s="7">
        <f t="shared" si="54"/>
        <v>1012.9553461356973</v>
      </c>
      <c r="L299" s="29">
        <f t="shared" si="63"/>
        <v>6.8908163966288838E-6</v>
      </c>
      <c r="M299" s="38">
        <f t="shared" si="55"/>
        <v>6627.8398267547973</v>
      </c>
      <c r="N299" s="39">
        <f t="shared" si="64"/>
        <v>4.5087108258683008E-5</v>
      </c>
      <c r="O299" s="7">
        <v>257994.93</v>
      </c>
      <c r="P299" s="7">
        <v>38329.230000000003</v>
      </c>
      <c r="Q299" s="7">
        <v>0</v>
      </c>
      <c r="R299" s="7"/>
      <c r="S299" s="7">
        <v>21671.57</v>
      </c>
      <c r="T299" s="7">
        <v>1096.4100000000001</v>
      </c>
      <c r="U299" s="7">
        <f t="shared" si="56"/>
        <v>21862.615285107418</v>
      </c>
      <c r="V299" s="7">
        <f t="shared" si="57"/>
        <v>1012.9553461356973</v>
      </c>
      <c r="W299" s="7">
        <f t="shared" si="58"/>
        <v>6627.8398267547973</v>
      </c>
      <c r="X299" s="7"/>
      <c r="Y299" s="7"/>
      <c r="Z299" s="7"/>
      <c r="AA299" s="7"/>
      <c r="AB299" s="7"/>
      <c r="AC299" s="7"/>
      <c r="AD299" s="7"/>
      <c r="AE299" s="7"/>
      <c r="AF299" s="7"/>
      <c r="AG299" s="31" t="s">
        <v>604</v>
      </c>
      <c r="AH299" s="12" t="s">
        <v>605</v>
      </c>
      <c r="AK299" s="12" t="e">
        <f>VLOOKUP(AH299,#REF!,1,0)</f>
        <v>#REF!</v>
      </c>
    </row>
    <row r="300" spans="1:37" s="12" customFormat="1" x14ac:dyDescent="0.25">
      <c r="A300" s="5">
        <v>6756</v>
      </c>
      <c r="B300" s="5" t="s">
        <v>1139</v>
      </c>
      <c r="C300" s="6" t="s">
        <v>529</v>
      </c>
      <c r="D300" s="7">
        <f t="shared" si="52"/>
        <v>88504.43120098683</v>
      </c>
      <c r="E300" s="8">
        <f t="shared" si="53"/>
        <v>6.0206778908926753E-4</v>
      </c>
      <c r="F300" s="8">
        <v>6.2629888540003569E-4</v>
      </c>
      <c r="G300" s="13">
        <f t="shared" si="59"/>
        <v>-2.4231096310768164E-5</v>
      </c>
      <c r="H300" s="41">
        <f t="shared" si="60"/>
        <v>8.3000000000000004E-2</v>
      </c>
      <c r="I300" s="41">
        <f t="shared" si="61"/>
        <v>3.7000000000000002E-3</v>
      </c>
      <c r="J300" s="41">
        <f t="shared" si="62"/>
        <v>8.6699999999999999E-2</v>
      </c>
      <c r="K300" s="7">
        <f t="shared" si="54"/>
        <v>3748.2886281656833</v>
      </c>
      <c r="L300" s="29">
        <f t="shared" si="63"/>
        <v>2.5498427780449869E-5</v>
      </c>
      <c r="M300" s="38">
        <f t="shared" si="55"/>
        <v>26830.879394276384</v>
      </c>
      <c r="N300" s="39">
        <f t="shared" si="64"/>
        <v>1.8252202762083456E-4</v>
      </c>
      <c r="O300" s="7">
        <v>1044418.63</v>
      </c>
      <c r="P300" s="7">
        <v>52097.7</v>
      </c>
      <c r="Q300" s="7">
        <v>0</v>
      </c>
      <c r="R300" s="7"/>
      <c r="S300" s="7">
        <v>87731.04</v>
      </c>
      <c r="T300" s="7">
        <v>4057.1</v>
      </c>
      <c r="U300" s="7">
        <f t="shared" si="56"/>
        <v>88504.43120098683</v>
      </c>
      <c r="V300" s="7">
        <f t="shared" si="57"/>
        <v>3748.2886281656833</v>
      </c>
      <c r="W300" s="7">
        <f t="shared" si="58"/>
        <v>26830.879394276384</v>
      </c>
      <c r="X300" s="7"/>
      <c r="Y300" s="7"/>
      <c r="Z300" s="7"/>
      <c r="AA300" s="7"/>
      <c r="AB300" s="7"/>
      <c r="AC300" s="7"/>
      <c r="AD300" s="7"/>
      <c r="AE300" s="7"/>
      <c r="AF300" s="7"/>
      <c r="AG300" s="31" t="s">
        <v>606</v>
      </c>
      <c r="AH300" s="12" t="s">
        <v>607</v>
      </c>
      <c r="AK300" s="12" t="e">
        <f>VLOOKUP(AH300,#REF!,1,0)</f>
        <v>#REF!</v>
      </c>
    </row>
    <row r="301" spans="1:37" s="12" customFormat="1" x14ac:dyDescent="0.25">
      <c r="A301" s="5">
        <v>6757</v>
      </c>
      <c r="B301" s="5" t="s">
        <v>1139</v>
      </c>
      <c r="C301" s="6" t="s">
        <v>531</v>
      </c>
      <c r="D301" s="7">
        <f t="shared" si="52"/>
        <v>37582.290822379618</v>
      </c>
      <c r="E301" s="8">
        <f t="shared" si="53"/>
        <v>2.5566049560790438E-4</v>
      </c>
      <c r="F301" s="8">
        <v>2.6183816117151106E-4</v>
      </c>
      <c r="G301" s="13">
        <f t="shared" si="59"/>
        <v>-6.1776655636066745E-6</v>
      </c>
      <c r="H301" s="41">
        <f t="shared" si="60"/>
        <v>8.3000000000000004E-2</v>
      </c>
      <c r="I301" s="41">
        <f t="shared" si="61"/>
        <v>3.7000000000000002E-3</v>
      </c>
      <c r="J301" s="41">
        <f t="shared" si="62"/>
        <v>8.6699999999999999E-2</v>
      </c>
      <c r="K301" s="7">
        <f t="shared" si="54"/>
        <v>1576.3581144253617</v>
      </c>
      <c r="L301" s="29">
        <f t="shared" si="63"/>
        <v>1.072346810082004E-5</v>
      </c>
      <c r="M301" s="38">
        <f t="shared" si="55"/>
        <v>11393.394644003365</v>
      </c>
      <c r="N301" s="39">
        <f t="shared" si="64"/>
        <v>7.7505677743513069E-5</v>
      </c>
      <c r="O301" s="7">
        <v>443498.32</v>
      </c>
      <c r="P301" s="7">
        <v>17671.04</v>
      </c>
      <c r="Q301" s="7">
        <v>0</v>
      </c>
      <c r="R301" s="7"/>
      <c r="S301" s="7">
        <v>37253.879999999997</v>
      </c>
      <c r="T301" s="7">
        <v>1706.23</v>
      </c>
      <c r="U301" s="7">
        <f t="shared" si="56"/>
        <v>37582.290822379618</v>
      </c>
      <c r="V301" s="7">
        <f t="shared" si="57"/>
        <v>1576.3581144253617</v>
      </c>
      <c r="W301" s="7">
        <f t="shared" si="58"/>
        <v>11393.394644003365</v>
      </c>
      <c r="X301" s="7"/>
      <c r="Y301" s="7"/>
      <c r="Z301" s="7"/>
      <c r="AA301" s="7"/>
      <c r="AB301" s="7"/>
      <c r="AC301" s="7"/>
      <c r="AD301" s="7"/>
      <c r="AE301" s="7"/>
      <c r="AF301" s="7"/>
      <c r="AG301" s="31" t="s">
        <v>608</v>
      </c>
      <c r="AH301" s="12" t="s">
        <v>609</v>
      </c>
      <c r="AK301" s="12" t="e">
        <f>VLOOKUP(AH301,#REF!,1,0)</f>
        <v>#REF!</v>
      </c>
    </row>
    <row r="302" spans="1:37" s="12" customFormat="1" x14ac:dyDescent="0.25">
      <c r="A302" s="5">
        <v>6342</v>
      </c>
      <c r="B302" s="5" t="s">
        <v>1139</v>
      </c>
      <c r="C302" s="6" t="s">
        <v>533</v>
      </c>
      <c r="D302" s="7">
        <f t="shared" si="52"/>
        <v>39614.327666802346</v>
      </c>
      <c r="E302" s="8">
        <f t="shared" si="53"/>
        <v>2.6948380268606887E-4</v>
      </c>
      <c r="F302" s="8">
        <v>2.3937009395100535E-4</v>
      </c>
      <c r="G302" s="13">
        <f t="shared" si="59"/>
        <v>3.0113708735063518E-5</v>
      </c>
      <c r="H302" s="41">
        <f t="shared" si="60"/>
        <v>8.3000000000000004E-2</v>
      </c>
      <c r="I302" s="41">
        <f t="shared" si="61"/>
        <v>3.7000000000000002E-3</v>
      </c>
      <c r="J302" s="41">
        <f t="shared" si="62"/>
        <v>8.6699999999999999E-2</v>
      </c>
      <c r="K302" s="7">
        <f t="shared" si="54"/>
        <v>1613.4335679878293</v>
      </c>
      <c r="L302" s="29">
        <f t="shared" si="63"/>
        <v>1.0975680742073508E-5</v>
      </c>
      <c r="M302" s="38">
        <f t="shared" si="55"/>
        <v>12009.424087474035</v>
      </c>
      <c r="N302" s="39">
        <f t="shared" si="64"/>
        <v>8.1696332154951654E-5</v>
      </c>
      <c r="O302" s="7">
        <v>467478.84</v>
      </c>
      <c r="P302" s="7">
        <v>4486.8</v>
      </c>
      <c r="Q302" s="7">
        <v>0</v>
      </c>
      <c r="R302" s="7"/>
      <c r="S302" s="7">
        <v>39268.160000000003</v>
      </c>
      <c r="T302" s="7">
        <v>1746.36</v>
      </c>
      <c r="U302" s="7">
        <f t="shared" si="56"/>
        <v>39614.327666802346</v>
      </c>
      <c r="V302" s="7">
        <f t="shared" si="57"/>
        <v>1613.4335679878293</v>
      </c>
      <c r="W302" s="7">
        <f t="shared" si="58"/>
        <v>12009.424087474035</v>
      </c>
      <c r="X302" s="7"/>
      <c r="Y302" s="7"/>
      <c r="Z302" s="7"/>
      <c r="AA302" s="7"/>
      <c r="AB302" s="7"/>
      <c r="AC302" s="7"/>
      <c r="AD302" s="7"/>
      <c r="AE302" s="7"/>
      <c r="AF302" s="7"/>
      <c r="AG302" s="31" t="s">
        <v>610</v>
      </c>
      <c r="AH302" s="12" t="s">
        <v>611</v>
      </c>
      <c r="AK302" s="12" t="e">
        <f>VLOOKUP(AH302,#REF!,1,0)</f>
        <v>#REF!</v>
      </c>
    </row>
    <row r="303" spans="1:37" s="12" customFormat="1" x14ac:dyDescent="0.25">
      <c r="A303" s="5">
        <v>6758</v>
      </c>
      <c r="B303" s="5" t="s">
        <v>1139</v>
      </c>
      <c r="C303" s="6" t="s">
        <v>535</v>
      </c>
      <c r="D303" s="7">
        <f t="shared" si="52"/>
        <v>79884.60733480638</v>
      </c>
      <c r="E303" s="8">
        <f t="shared" si="53"/>
        <v>5.4342984037837518E-4</v>
      </c>
      <c r="F303" s="8">
        <v>5.7709582166940701E-4</v>
      </c>
      <c r="G303" s="13">
        <f t="shared" si="59"/>
        <v>-3.3665981291031827E-5</v>
      </c>
      <c r="H303" s="41">
        <f t="shared" si="60"/>
        <v>8.3000000000000004E-2</v>
      </c>
      <c r="I303" s="41">
        <f t="shared" si="61"/>
        <v>3.7000000000000002E-3</v>
      </c>
      <c r="J303" s="41">
        <f t="shared" si="62"/>
        <v>8.6699999999999999E-2</v>
      </c>
      <c r="K303" s="7">
        <f t="shared" si="54"/>
        <v>3368.7202418810002</v>
      </c>
      <c r="L303" s="29">
        <f t="shared" si="63"/>
        <v>2.2916343515994959E-5</v>
      </c>
      <c r="M303" s="38">
        <f t="shared" si="55"/>
        <v>24217.705664837013</v>
      </c>
      <c r="N303" s="39">
        <f t="shared" si="64"/>
        <v>1.6474542922411862E-4</v>
      </c>
      <c r="O303" s="7">
        <v>942697.21</v>
      </c>
      <c r="P303" s="7">
        <v>42780.76</v>
      </c>
      <c r="Q303" s="7">
        <v>0</v>
      </c>
      <c r="R303" s="7"/>
      <c r="S303" s="7">
        <v>79186.539999999994</v>
      </c>
      <c r="T303" s="7">
        <v>3646.26</v>
      </c>
      <c r="U303" s="7">
        <f t="shared" si="56"/>
        <v>79884.60733480638</v>
      </c>
      <c r="V303" s="7">
        <f t="shared" si="57"/>
        <v>3368.7202418810002</v>
      </c>
      <c r="W303" s="7">
        <f t="shared" si="58"/>
        <v>24217.705664837013</v>
      </c>
      <c r="X303" s="7"/>
      <c r="Y303" s="7"/>
      <c r="Z303" s="7"/>
      <c r="AA303" s="7"/>
      <c r="AB303" s="7"/>
      <c r="AC303" s="7"/>
      <c r="AD303" s="7"/>
      <c r="AE303" s="7"/>
      <c r="AF303" s="7"/>
      <c r="AG303" s="31" t="s">
        <v>612</v>
      </c>
      <c r="AH303" s="12" t="s">
        <v>613</v>
      </c>
      <c r="AK303" s="12" t="e">
        <f>VLOOKUP(AH303,#REF!,1,0)</f>
        <v>#REF!</v>
      </c>
    </row>
    <row r="304" spans="1:37" s="12" customFormat="1" x14ac:dyDescent="0.25">
      <c r="A304" s="5">
        <v>6759</v>
      </c>
      <c r="B304" s="5" t="s">
        <v>1139</v>
      </c>
      <c r="C304" s="6" t="s">
        <v>537</v>
      </c>
      <c r="D304" s="7">
        <f t="shared" si="52"/>
        <v>97421.310873315742</v>
      </c>
      <c r="E304" s="8">
        <f t="shared" si="53"/>
        <v>6.6272651495241099E-4</v>
      </c>
      <c r="F304" s="8">
        <v>6.6748915152673306E-4</v>
      </c>
      <c r="G304" s="13">
        <f t="shared" si="59"/>
        <v>-4.7626365743220697E-6</v>
      </c>
      <c r="H304" s="41">
        <f t="shared" si="60"/>
        <v>8.3000000000000004E-2</v>
      </c>
      <c r="I304" s="41">
        <f t="shared" si="61"/>
        <v>3.7000000000000002E-3</v>
      </c>
      <c r="J304" s="41">
        <f t="shared" si="62"/>
        <v>8.6699999999999999E-2</v>
      </c>
      <c r="K304" s="7">
        <f t="shared" si="54"/>
        <v>4347.1962476989474</v>
      </c>
      <c r="L304" s="29">
        <f t="shared" si="63"/>
        <v>2.957260781265924E-5</v>
      </c>
      <c r="M304" s="38">
        <f t="shared" si="55"/>
        <v>29534.108145820115</v>
      </c>
      <c r="N304" s="39">
        <f t="shared" si="64"/>
        <v>2.009112419885139E-4</v>
      </c>
      <c r="O304" s="7">
        <v>1149638.78</v>
      </c>
      <c r="P304" s="7">
        <v>122010.38</v>
      </c>
      <c r="Q304" s="7">
        <v>0</v>
      </c>
      <c r="R304" s="7"/>
      <c r="S304" s="7">
        <v>96570</v>
      </c>
      <c r="T304" s="7">
        <v>4705.3500000000004</v>
      </c>
      <c r="U304" s="7">
        <f t="shared" si="56"/>
        <v>97421.310873315742</v>
      </c>
      <c r="V304" s="7">
        <f t="shared" si="57"/>
        <v>4347.1962476989474</v>
      </c>
      <c r="W304" s="7">
        <f t="shared" si="58"/>
        <v>29534.108145820115</v>
      </c>
      <c r="X304" s="7"/>
      <c r="Y304" s="7"/>
      <c r="Z304" s="7"/>
      <c r="AA304" s="7"/>
      <c r="AB304" s="7"/>
      <c r="AC304" s="7"/>
      <c r="AD304" s="7"/>
      <c r="AE304" s="7"/>
      <c r="AF304" s="7"/>
      <c r="AG304" s="31" t="s">
        <v>614</v>
      </c>
      <c r="AH304" s="12" t="s">
        <v>615</v>
      </c>
      <c r="AK304" s="12" t="e">
        <f>VLOOKUP(AH304,#REF!,1,0)</f>
        <v>#REF!</v>
      </c>
    </row>
    <row r="305" spans="1:37" s="12" customFormat="1" x14ac:dyDescent="0.25">
      <c r="A305" s="5">
        <v>6778</v>
      </c>
      <c r="B305" s="5" t="s">
        <v>1139</v>
      </c>
      <c r="C305" s="6" t="s">
        <v>539</v>
      </c>
      <c r="D305" s="7">
        <f t="shared" si="52"/>
        <v>42801.750791955114</v>
      </c>
      <c r="E305" s="8">
        <f t="shared" si="53"/>
        <v>2.9116683897941251E-4</v>
      </c>
      <c r="F305" s="8">
        <v>2.1507619173316249E-4</v>
      </c>
      <c r="G305" s="13">
        <f t="shared" si="59"/>
        <v>7.6090647246250016E-5</v>
      </c>
      <c r="H305" s="41">
        <f t="shared" si="60"/>
        <v>8.3000000000000004E-2</v>
      </c>
      <c r="I305" s="41">
        <f t="shared" si="61"/>
        <v>3.7000000000000002E-3</v>
      </c>
      <c r="J305" s="41">
        <f t="shared" si="62"/>
        <v>8.6699999999999999E-2</v>
      </c>
      <c r="K305" s="7">
        <f t="shared" si="54"/>
        <v>1726.5076961091966</v>
      </c>
      <c r="L305" s="29">
        <f t="shared" si="63"/>
        <v>1.1744888446110693E-5</v>
      </c>
      <c r="M305" s="38">
        <f t="shared" si="55"/>
        <v>12975.718817455283</v>
      </c>
      <c r="N305" s="39">
        <f t="shared" si="64"/>
        <v>8.8269731066100565E-5</v>
      </c>
      <c r="O305" s="7">
        <v>505091.15</v>
      </c>
      <c r="P305" s="7">
        <v>0</v>
      </c>
      <c r="Q305" s="7">
        <v>0</v>
      </c>
      <c r="R305" s="7"/>
      <c r="S305" s="7">
        <v>42427.73</v>
      </c>
      <c r="T305" s="7">
        <v>1868.75</v>
      </c>
      <c r="U305" s="7">
        <f t="shared" si="56"/>
        <v>42801.750791955114</v>
      </c>
      <c r="V305" s="7">
        <f t="shared" si="57"/>
        <v>1726.5076961091966</v>
      </c>
      <c r="W305" s="7">
        <f t="shared" si="58"/>
        <v>12975.718817455283</v>
      </c>
      <c r="X305" s="7"/>
      <c r="Y305" s="7"/>
      <c r="Z305" s="7"/>
      <c r="AA305" s="7"/>
      <c r="AB305" s="7"/>
      <c r="AC305" s="7"/>
      <c r="AD305" s="7"/>
      <c r="AE305" s="7"/>
      <c r="AF305" s="7"/>
      <c r="AG305" s="31" t="s">
        <v>616</v>
      </c>
      <c r="AH305" s="12" t="s">
        <v>617</v>
      </c>
      <c r="AK305" s="12" t="e">
        <f>VLOOKUP(AH305,#REF!,1,0)</f>
        <v>#REF!</v>
      </c>
    </row>
    <row r="306" spans="1:37" s="12" customFormat="1" x14ac:dyDescent="0.25">
      <c r="A306" s="5">
        <v>6761</v>
      </c>
      <c r="B306" s="5" t="s">
        <v>1139</v>
      </c>
      <c r="C306" s="6" t="s">
        <v>541</v>
      </c>
      <c r="D306" s="7">
        <f t="shared" si="52"/>
        <v>565879.60845324746</v>
      </c>
      <c r="E306" s="8">
        <f t="shared" si="53"/>
        <v>3.8495008682497278E-3</v>
      </c>
      <c r="F306" s="8">
        <v>3.6211096411778699E-3</v>
      </c>
      <c r="G306" s="13">
        <f t="shared" si="59"/>
        <v>2.2839122707185794E-4</v>
      </c>
      <c r="H306" s="41">
        <f t="shared" si="60"/>
        <v>8.3000000000000004E-2</v>
      </c>
      <c r="I306" s="41">
        <f t="shared" si="61"/>
        <v>3.7000000000000002E-3</v>
      </c>
      <c r="J306" s="41">
        <f t="shared" si="62"/>
        <v>8.6699999999999999E-2</v>
      </c>
      <c r="K306" s="7">
        <f t="shared" si="54"/>
        <v>23940.543325118844</v>
      </c>
      <c r="L306" s="29">
        <f t="shared" si="63"/>
        <v>1.6285998106261386E-4</v>
      </c>
      <c r="M306" s="38">
        <f t="shared" si="55"/>
        <v>171551.26946819056</v>
      </c>
      <c r="N306" s="39">
        <f t="shared" si="64"/>
        <v>1.1670092912028005E-3</v>
      </c>
      <c r="O306" s="7">
        <v>6677791.9900000002</v>
      </c>
      <c r="P306" s="7">
        <v>325557.81</v>
      </c>
      <c r="Q306" s="7">
        <v>0</v>
      </c>
      <c r="R306" s="7"/>
      <c r="S306" s="7">
        <v>560934.69999999995</v>
      </c>
      <c r="T306" s="7">
        <v>25912.94</v>
      </c>
      <c r="U306" s="7">
        <f t="shared" si="56"/>
        <v>565879.60845324746</v>
      </c>
      <c r="V306" s="7">
        <f t="shared" si="57"/>
        <v>23940.543325118844</v>
      </c>
      <c r="W306" s="7">
        <f t="shared" si="58"/>
        <v>171551.26946819056</v>
      </c>
      <c r="X306" s="7"/>
      <c r="Y306" s="7"/>
      <c r="Z306" s="7"/>
      <c r="AA306" s="7"/>
      <c r="AB306" s="7"/>
      <c r="AC306" s="7"/>
      <c r="AD306" s="7"/>
      <c r="AE306" s="7"/>
      <c r="AF306" s="7"/>
      <c r="AG306" s="31" t="s">
        <v>618</v>
      </c>
      <c r="AH306" s="12" t="s">
        <v>619</v>
      </c>
      <c r="AK306" s="12" t="e">
        <f>VLOOKUP(AH306,#REF!,1,0)</f>
        <v>#REF!</v>
      </c>
    </row>
    <row r="307" spans="1:37" s="12" customFormat="1" x14ac:dyDescent="0.25">
      <c r="A307" s="5">
        <v>6771</v>
      </c>
      <c r="B307" s="5" t="s">
        <v>1139</v>
      </c>
      <c r="C307" s="6" t="s">
        <v>545</v>
      </c>
      <c r="D307" s="7">
        <f t="shared" si="52"/>
        <v>140370.71189887775</v>
      </c>
      <c r="E307" s="8">
        <f t="shared" si="53"/>
        <v>9.5489777199880528E-4</v>
      </c>
      <c r="F307" s="8">
        <v>9.9005743611827444E-4</v>
      </c>
      <c r="G307" s="13">
        <f t="shared" si="59"/>
        <v>-3.5159664119469155E-5</v>
      </c>
      <c r="H307" s="41">
        <f t="shared" si="60"/>
        <v>8.3000000000000004E-2</v>
      </c>
      <c r="I307" s="41">
        <f t="shared" si="61"/>
        <v>3.7000000000000002E-3</v>
      </c>
      <c r="J307" s="41">
        <f t="shared" si="62"/>
        <v>8.6699999999999999E-2</v>
      </c>
      <c r="K307" s="7">
        <f t="shared" si="54"/>
        <v>6069.7681991738027</v>
      </c>
      <c r="L307" s="29">
        <f t="shared" si="63"/>
        <v>4.1290722626780408E-5</v>
      </c>
      <c r="M307" s="38">
        <f t="shared" si="55"/>
        <v>42554.588401281217</v>
      </c>
      <c r="N307" s="39">
        <f t="shared" si="64"/>
        <v>2.8948547102890709E-4</v>
      </c>
      <c r="O307" s="7">
        <v>1656550.32</v>
      </c>
      <c r="P307" s="7">
        <v>119143.87</v>
      </c>
      <c r="Q307" s="7">
        <v>0</v>
      </c>
      <c r="R307" s="7"/>
      <c r="S307" s="7">
        <v>139144.09</v>
      </c>
      <c r="T307" s="7">
        <v>6569.84</v>
      </c>
      <c r="U307" s="7">
        <f t="shared" si="56"/>
        <v>140370.71189887775</v>
      </c>
      <c r="V307" s="7">
        <f t="shared" si="57"/>
        <v>6069.7681991738027</v>
      </c>
      <c r="W307" s="7">
        <f t="shared" si="58"/>
        <v>42554.588401281217</v>
      </c>
      <c r="X307" s="7"/>
      <c r="Y307" s="7"/>
      <c r="Z307" s="7"/>
      <c r="AA307" s="7"/>
      <c r="AB307" s="7"/>
      <c r="AC307" s="7"/>
      <c r="AD307" s="7"/>
      <c r="AE307" s="7"/>
      <c r="AF307" s="7"/>
      <c r="AG307" s="31" t="s">
        <v>620</v>
      </c>
      <c r="AH307" s="12" t="s">
        <v>621</v>
      </c>
      <c r="AK307" s="12" t="e">
        <f>VLOOKUP(AH307,#REF!,1,0)</f>
        <v>#REF!</v>
      </c>
    </row>
    <row r="308" spans="1:37" s="12" customFormat="1" x14ac:dyDescent="0.25">
      <c r="A308" s="5">
        <v>6772</v>
      </c>
      <c r="B308" s="5" t="s">
        <v>1139</v>
      </c>
      <c r="C308" s="6" t="s">
        <v>547</v>
      </c>
      <c r="D308" s="7">
        <f t="shared" si="52"/>
        <v>102633.02314000725</v>
      </c>
      <c r="E308" s="8">
        <f t="shared" si="53"/>
        <v>6.9818015313975398E-4</v>
      </c>
      <c r="F308" s="8">
        <v>7.2012698867070398E-4</v>
      </c>
      <c r="G308" s="13">
        <f t="shared" si="59"/>
        <v>-2.1946835530949993E-5</v>
      </c>
      <c r="H308" s="41">
        <f t="shared" si="60"/>
        <v>8.3000000000000004E-2</v>
      </c>
      <c r="I308" s="41">
        <f t="shared" si="61"/>
        <v>3.7000000000000002E-3</v>
      </c>
      <c r="J308" s="41">
        <f t="shared" si="62"/>
        <v>8.6699999999999999E-2</v>
      </c>
      <c r="K308" s="7">
        <f t="shared" si="54"/>
        <v>4388.9650305436817</v>
      </c>
      <c r="L308" s="29">
        <f t="shared" si="63"/>
        <v>2.9856747695815716E-5</v>
      </c>
      <c r="M308" s="38">
        <f t="shared" si="55"/>
        <v>31114.083536517966</v>
      </c>
      <c r="N308" s="39">
        <f t="shared" si="64"/>
        <v>2.1165931728129428E-4</v>
      </c>
      <c r="O308" s="7">
        <v>1211144.96</v>
      </c>
      <c r="P308" s="7">
        <v>72653.06</v>
      </c>
      <c r="Q308" s="7">
        <v>0</v>
      </c>
      <c r="R308" s="7"/>
      <c r="S308" s="7">
        <v>101736.17</v>
      </c>
      <c r="T308" s="7">
        <v>4750.5600000000004</v>
      </c>
      <c r="U308" s="7">
        <f t="shared" si="56"/>
        <v>102633.02314000725</v>
      </c>
      <c r="V308" s="7">
        <f t="shared" si="57"/>
        <v>4388.9650305436817</v>
      </c>
      <c r="W308" s="7">
        <f t="shared" si="58"/>
        <v>31114.083536517966</v>
      </c>
      <c r="X308" s="7"/>
      <c r="Y308" s="7"/>
      <c r="Z308" s="7"/>
      <c r="AA308" s="7"/>
      <c r="AB308" s="7"/>
      <c r="AC308" s="7"/>
      <c r="AD308" s="7"/>
      <c r="AE308" s="7"/>
      <c r="AF308" s="7"/>
      <c r="AG308" s="31" t="s">
        <v>622</v>
      </c>
      <c r="AH308" s="12" t="s">
        <v>623</v>
      </c>
      <c r="AK308" s="12" t="e">
        <f>VLOOKUP(AH308,#REF!,1,0)</f>
        <v>#REF!</v>
      </c>
    </row>
    <row r="309" spans="1:37" s="12" customFormat="1" x14ac:dyDescent="0.25">
      <c r="A309" s="5">
        <v>6773</v>
      </c>
      <c r="B309" s="5" t="s">
        <v>1139</v>
      </c>
      <c r="C309" s="6" t="s">
        <v>549</v>
      </c>
      <c r="D309" s="7">
        <f t="shared" si="52"/>
        <v>771693.34065718367</v>
      </c>
      <c r="E309" s="8">
        <f t="shared" si="53"/>
        <v>5.2495869094879976E-3</v>
      </c>
      <c r="F309" s="8">
        <v>5.32524521846405E-3</v>
      </c>
      <c r="G309" s="13">
        <f t="shared" si="59"/>
        <v>-7.5658308976052357E-5</v>
      </c>
      <c r="H309" s="41">
        <f t="shared" si="60"/>
        <v>8.3000000000000004E-2</v>
      </c>
      <c r="I309" s="41">
        <f t="shared" si="61"/>
        <v>3.7000000000000002E-3</v>
      </c>
      <c r="J309" s="41">
        <f t="shared" si="62"/>
        <v>8.6699999999999999E-2</v>
      </c>
      <c r="K309" s="7">
        <f t="shared" si="54"/>
        <v>32177.964456423342</v>
      </c>
      <c r="L309" s="29">
        <f t="shared" si="63"/>
        <v>2.1889656432768332E-4</v>
      </c>
      <c r="M309" s="38">
        <f t="shared" si="55"/>
        <v>233945.4722387761</v>
      </c>
      <c r="N309" s="39">
        <f t="shared" si="64"/>
        <v>1.5914574143568311E-3</v>
      </c>
      <c r="O309" s="7">
        <v>9107328.0800000001</v>
      </c>
      <c r="P309" s="7">
        <v>305760.98</v>
      </c>
      <c r="Q309" s="7">
        <v>0</v>
      </c>
      <c r="R309" s="7"/>
      <c r="S309" s="7">
        <v>764949.94</v>
      </c>
      <c r="T309" s="7">
        <v>34829.019999999997</v>
      </c>
      <c r="U309" s="7">
        <f t="shared" si="56"/>
        <v>771693.34065718367</v>
      </c>
      <c r="V309" s="7">
        <f t="shared" si="57"/>
        <v>32177.964456423342</v>
      </c>
      <c r="W309" s="7">
        <f t="shared" si="58"/>
        <v>233945.4722387761</v>
      </c>
      <c r="X309" s="7"/>
      <c r="Y309" s="7"/>
      <c r="Z309" s="7"/>
      <c r="AA309" s="7"/>
      <c r="AB309" s="7"/>
      <c r="AC309" s="7"/>
      <c r="AD309" s="7"/>
      <c r="AE309" s="7"/>
      <c r="AF309" s="7"/>
      <c r="AG309" s="31" t="s">
        <v>624</v>
      </c>
      <c r="AH309" s="12" t="s">
        <v>625</v>
      </c>
      <c r="AK309" s="12" t="e">
        <f>VLOOKUP(AH309,#REF!,1,0)</f>
        <v>#REF!</v>
      </c>
    </row>
    <row r="310" spans="1:37" s="12" customFormat="1" x14ac:dyDescent="0.25">
      <c r="A310" s="5">
        <v>6775</v>
      </c>
      <c r="B310" s="5" t="s">
        <v>1139</v>
      </c>
      <c r="C310" s="6" t="s">
        <v>552</v>
      </c>
      <c r="D310" s="7">
        <f t="shared" si="52"/>
        <v>20197.353484634281</v>
      </c>
      <c r="E310" s="8">
        <f t="shared" si="53"/>
        <v>1.3739623872993819E-4</v>
      </c>
      <c r="F310" s="8">
        <v>1.2769374285080096E-4</v>
      </c>
      <c r="G310" s="13">
        <f t="shared" si="59"/>
        <v>9.7024958791372276E-6</v>
      </c>
      <c r="H310" s="41">
        <f t="shared" si="60"/>
        <v>8.3000000000000004E-2</v>
      </c>
      <c r="I310" s="41">
        <f t="shared" si="61"/>
        <v>3.7000000000000002E-3</v>
      </c>
      <c r="J310" s="41">
        <f t="shared" si="62"/>
        <v>8.6699999999999999E-2</v>
      </c>
      <c r="K310" s="7">
        <f t="shared" si="54"/>
        <v>814.74533349448404</v>
      </c>
      <c r="L310" s="29">
        <f t="shared" si="63"/>
        <v>5.5424560663393379E-6</v>
      </c>
      <c r="M310" s="38">
        <f t="shared" si="55"/>
        <v>6123.0013918641826</v>
      </c>
      <c r="N310" s="39">
        <f t="shared" si="64"/>
        <v>4.1652851281745454E-5</v>
      </c>
      <c r="O310" s="7">
        <v>238342.92</v>
      </c>
      <c r="P310" s="7">
        <v>0</v>
      </c>
      <c r="Q310" s="7">
        <v>0</v>
      </c>
      <c r="R310" s="7"/>
      <c r="S310" s="7">
        <v>20020.86</v>
      </c>
      <c r="T310" s="7">
        <v>881.87</v>
      </c>
      <c r="U310" s="7">
        <f t="shared" si="56"/>
        <v>20197.353484634281</v>
      </c>
      <c r="V310" s="7">
        <f t="shared" si="57"/>
        <v>814.74533349448404</v>
      </c>
      <c r="W310" s="7">
        <f t="shared" si="58"/>
        <v>6123.0013918641826</v>
      </c>
      <c r="X310" s="7"/>
      <c r="Y310" s="7"/>
      <c r="Z310" s="7"/>
      <c r="AA310" s="7"/>
      <c r="AB310" s="7"/>
      <c r="AC310" s="7"/>
      <c r="AD310" s="7"/>
      <c r="AE310" s="7"/>
      <c r="AF310" s="7"/>
      <c r="AG310" s="31" t="s">
        <v>626</v>
      </c>
      <c r="AH310" s="12" t="s">
        <v>627</v>
      </c>
      <c r="AK310" s="12" t="e">
        <f>VLOOKUP(AH310,#REF!,1,0)</f>
        <v>#REF!</v>
      </c>
    </row>
    <row r="311" spans="1:37" s="12" customFormat="1" x14ac:dyDescent="0.25">
      <c r="A311" s="5">
        <v>6774</v>
      </c>
      <c r="B311" s="5" t="s">
        <v>1139</v>
      </c>
      <c r="C311" s="6" t="s">
        <v>554</v>
      </c>
      <c r="D311" s="7">
        <f t="shared" si="52"/>
        <v>32854.557782067677</v>
      </c>
      <c r="E311" s="8">
        <f t="shared" si="53"/>
        <v>2.2349921576734027E-4</v>
      </c>
      <c r="F311" s="8">
        <v>2.2051515461991619E-4</v>
      </c>
      <c r="G311" s="13">
        <f t="shared" si="59"/>
        <v>2.9840611474240761E-6</v>
      </c>
      <c r="H311" s="41">
        <f t="shared" si="60"/>
        <v>8.3000000000000004E-2</v>
      </c>
      <c r="I311" s="41">
        <f t="shared" si="61"/>
        <v>3.7000000000000002E-3</v>
      </c>
      <c r="J311" s="41">
        <f t="shared" si="62"/>
        <v>8.6699999999999999E-2</v>
      </c>
      <c r="K311" s="7">
        <f t="shared" si="54"/>
        <v>1325.301953172806</v>
      </c>
      <c r="L311" s="29">
        <f t="shared" si="63"/>
        <v>9.0156120546147566E-6</v>
      </c>
      <c r="M311" s="38">
        <f t="shared" si="55"/>
        <v>9960.1417176625328</v>
      </c>
      <c r="N311" s="39">
        <f t="shared" si="64"/>
        <v>6.7755709195518762E-5</v>
      </c>
      <c r="O311" s="7">
        <v>387708.1</v>
      </c>
      <c r="P311" s="7">
        <v>0</v>
      </c>
      <c r="Q311" s="7">
        <v>0</v>
      </c>
      <c r="R311" s="7"/>
      <c r="S311" s="7">
        <v>32567.46</v>
      </c>
      <c r="T311" s="7">
        <v>1434.49</v>
      </c>
      <c r="U311" s="7">
        <f t="shared" si="56"/>
        <v>32854.557782067677</v>
      </c>
      <c r="V311" s="7">
        <f t="shared" si="57"/>
        <v>1325.301953172806</v>
      </c>
      <c r="W311" s="7">
        <f t="shared" si="58"/>
        <v>9960.1417176625328</v>
      </c>
      <c r="X311" s="7"/>
      <c r="Y311" s="7"/>
      <c r="Z311" s="7"/>
      <c r="AA311" s="7"/>
      <c r="AB311" s="7"/>
      <c r="AC311" s="7"/>
      <c r="AD311" s="7"/>
      <c r="AE311" s="7"/>
      <c r="AF311" s="7"/>
      <c r="AG311" s="31" t="s">
        <v>628</v>
      </c>
      <c r="AH311" s="12" t="s">
        <v>629</v>
      </c>
      <c r="AK311" s="12" t="e">
        <f>VLOOKUP(AH311,#REF!,1,0)</f>
        <v>#REF!</v>
      </c>
    </row>
    <row r="312" spans="1:37" s="12" customFormat="1" x14ac:dyDescent="0.25">
      <c r="A312" s="5">
        <v>6776</v>
      </c>
      <c r="B312" s="5" t="s">
        <v>1139</v>
      </c>
      <c r="C312" s="6" t="s">
        <v>556</v>
      </c>
      <c r="D312" s="7">
        <f t="shared" si="52"/>
        <v>39248.238617378942</v>
      </c>
      <c r="E312" s="8">
        <f t="shared" si="53"/>
        <v>2.669934141077207E-4</v>
      </c>
      <c r="F312" s="8">
        <v>2.8636890285817728E-4</v>
      </c>
      <c r="G312" s="13">
        <f t="shared" si="59"/>
        <v>-1.937548875045658E-5</v>
      </c>
      <c r="H312" s="41">
        <f t="shared" si="60"/>
        <v>8.3000000000000004E-2</v>
      </c>
      <c r="I312" s="41">
        <f t="shared" si="61"/>
        <v>3.7000000000000002E-3</v>
      </c>
      <c r="J312" s="41">
        <f t="shared" si="62"/>
        <v>8.6699999999999999E-2</v>
      </c>
      <c r="K312" s="7">
        <f t="shared" si="54"/>
        <v>1614.5791837968864</v>
      </c>
      <c r="L312" s="29">
        <f t="shared" si="63"/>
        <v>1.0983474005845108E-5</v>
      </c>
      <c r="M312" s="38">
        <f t="shared" si="55"/>
        <v>11898.441044033663</v>
      </c>
      <c r="N312" s="39">
        <f t="shared" si="64"/>
        <v>8.09413494418398E-5</v>
      </c>
      <c r="O312" s="7">
        <v>463311.47</v>
      </c>
      <c r="P312" s="7">
        <v>9008.08</v>
      </c>
      <c r="Q312" s="7">
        <v>0</v>
      </c>
      <c r="R312" s="7"/>
      <c r="S312" s="7">
        <v>38905.269999999997</v>
      </c>
      <c r="T312" s="7">
        <v>1747.6</v>
      </c>
      <c r="U312" s="7">
        <f t="shared" si="56"/>
        <v>39248.238617378942</v>
      </c>
      <c r="V312" s="7">
        <f t="shared" si="57"/>
        <v>1614.5791837968864</v>
      </c>
      <c r="W312" s="7">
        <f t="shared" si="58"/>
        <v>11898.441044033663</v>
      </c>
      <c r="X312" s="7"/>
      <c r="Y312" s="7"/>
      <c r="Z312" s="7"/>
      <c r="AA312" s="7"/>
      <c r="AB312" s="7"/>
      <c r="AC312" s="7"/>
      <c r="AD312" s="7"/>
      <c r="AE312" s="7"/>
      <c r="AF312" s="7"/>
      <c r="AG312" s="31" t="s">
        <v>630</v>
      </c>
      <c r="AH312" s="12" t="s">
        <v>631</v>
      </c>
      <c r="AK312" s="12" t="e">
        <f>VLOOKUP(AH312,#REF!,1,0)</f>
        <v>#REF!</v>
      </c>
    </row>
    <row r="313" spans="1:37" s="12" customFormat="1" x14ac:dyDescent="0.25">
      <c r="A313" s="5">
        <v>6777</v>
      </c>
      <c r="B313" s="5" t="s">
        <v>1139</v>
      </c>
      <c r="C313" s="6" t="s">
        <v>558</v>
      </c>
      <c r="D313" s="7">
        <f t="shared" si="52"/>
        <v>15588.358026281425</v>
      </c>
      <c r="E313" s="8">
        <f t="shared" si="53"/>
        <v>1.0604269328732266E-4</v>
      </c>
      <c r="F313" s="8">
        <v>1.1478001600562461E-4</v>
      </c>
      <c r="G313" s="13">
        <f t="shared" si="59"/>
        <v>-8.7373227183019459E-6</v>
      </c>
      <c r="H313" s="41">
        <f t="shared" si="60"/>
        <v>8.3000000000000004E-2</v>
      </c>
      <c r="I313" s="41">
        <f t="shared" si="61"/>
        <v>3.7000000000000002E-3</v>
      </c>
      <c r="J313" s="41">
        <f t="shared" si="62"/>
        <v>8.6699999999999999E-2</v>
      </c>
      <c r="K313" s="7">
        <f t="shared" si="54"/>
        <v>1279.2278722069382</v>
      </c>
      <c r="L313" s="29">
        <f t="shared" si="63"/>
        <v>8.7021845834133995E-6</v>
      </c>
      <c r="M313" s="38">
        <f t="shared" si="55"/>
        <v>4725.7447845537208</v>
      </c>
      <c r="N313" s="39">
        <f t="shared" si="64"/>
        <v>3.2147754362435489E-5</v>
      </c>
      <c r="O313" s="7">
        <v>183953.99</v>
      </c>
      <c r="P313" s="7">
        <v>190249.56</v>
      </c>
      <c r="Q313" s="7">
        <v>0</v>
      </c>
      <c r="R313" s="7"/>
      <c r="S313" s="7">
        <v>15452.14</v>
      </c>
      <c r="T313" s="7">
        <v>1384.62</v>
      </c>
      <c r="U313" s="7">
        <f t="shared" si="56"/>
        <v>15588.358026281425</v>
      </c>
      <c r="V313" s="7">
        <f t="shared" si="57"/>
        <v>1279.2278722069382</v>
      </c>
      <c r="W313" s="7">
        <f t="shared" si="58"/>
        <v>4725.7447845537208</v>
      </c>
      <c r="X313" s="7"/>
      <c r="Y313" s="7"/>
      <c r="Z313" s="7"/>
      <c r="AA313" s="7"/>
      <c r="AB313" s="7"/>
      <c r="AC313" s="7"/>
      <c r="AD313" s="7"/>
      <c r="AE313" s="7"/>
      <c r="AF313" s="7"/>
      <c r="AG313" s="31" t="s">
        <v>632</v>
      </c>
      <c r="AH313" s="12" t="s">
        <v>633</v>
      </c>
      <c r="AK313" s="12" t="e">
        <f>VLOOKUP(AH313,#REF!,1,0)</f>
        <v>#REF!</v>
      </c>
    </row>
    <row r="314" spans="1:37" s="12" customFormat="1" x14ac:dyDescent="0.25">
      <c r="A314" s="5">
        <v>6983</v>
      </c>
      <c r="B314" s="5" t="s">
        <v>1139</v>
      </c>
      <c r="C314" s="6" t="s">
        <v>560</v>
      </c>
      <c r="D314" s="7">
        <f t="shared" si="52"/>
        <v>39735.365348055122</v>
      </c>
      <c r="E314" s="8">
        <f t="shared" si="53"/>
        <v>2.7030718393556655E-4</v>
      </c>
      <c r="F314" s="8">
        <v>2.8205522800603622E-4</v>
      </c>
      <c r="G314" s="13">
        <f t="shared" si="59"/>
        <v>-1.1748044070469669E-5</v>
      </c>
      <c r="H314" s="41">
        <f t="shared" si="60"/>
        <v>8.3000000000000004E-2</v>
      </c>
      <c r="I314" s="41">
        <f t="shared" si="61"/>
        <v>3.7000000000000002E-3</v>
      </c>
      <c r="J314" s="41">
        <f t="shared" si="62"/>
        <v>8.6699999999999999E-2</v>
      </c>
      <c r="K314" s="7">
        <f t="shared" si="54"/>
        <v>1659.8494859289804</v>
      </c>
      <c r="L314" s="29">
        <f t="shared" si="63"/>
        <v>1.1291433622626071E-5</v>
      </c>
      <c r="M314" s="38">
        <f t="shared" si="55"/>
        <v>12046.117701384519</v>
      </c>
      <c r="N314" s="39">
        <f t="shared" si="64"/>
        <v>8.1945947261234989E-5</v>
      </c>
      <c r="O314" s="7">
        <v>468905.96</v>
      </c>
      <c r="P314" s="7">
        <v>16652.060000000001</v>
      </c>
      <c r="Q314" s="7">
        <v>0</v>
      </c>
      <c r="R314" s="7"/>
      <c r="S314" s="7">
        <v>39388.14</v>
      </c>
      <c r="T314" s="7">
        <v>1796.6</v>
      </c>
      <c r="U314" s="7">
        <f t="shared" si="56"/>
        <v>39735.365348055122</v>
      </c>
      <c r="V314" s="7">
        <f t="shared" si="57"/>
        <v>1659.8494859289804</v>
      </c>
      <c r="W314" s="7">
        <f t="shared" si="58"/>
        <v>12046.117701384519</v>
      </c>
      <c r="X314" s="7"/>
      <c r="Y314" s="7"/>
      <c r="Z314" s="7"/>
      <c r="AA314" s="7"/>
      <c r="AB314" s="7"/>
      <c r="AC314" s="7"/>
      <c r="AD314" s="7"/>
      <c r="AE314" s="7"/>
      <c r="AF314" s="7"/>
      <c r="AG314" s="31" t="s">
        <v>634</v>
      </c>
      <c r="AH314" s="12" t="s">
        <v>635</v>
      </c>
      <c r="AK314" s="12" t="e">
        <f>VLOOKUP(AH314,#REF!,1,0)</f>
        <v>#REF!</v>
      </c>
    </row>
    <row r="315" spans="1:37" s="12" customFormat="1" x14ac:dyDescent="0.25">
      <c r="A315" s="5">
        <v>6883</v>
      </c>
      <c r="B315" s="5" t="s">
        <v>1139</v>
      </c>
      <c r="C315" s="6" t="s">
        <v>566</v>
      </c>
      <c r="D315" s="7">
        <f t="shared" si="52"/>
        <v>72789.688771410307</v>
      </c>
      <c r="E315" s="8">
        <f t="shared" si="53"/>
        <v>4.9516534248525001E-4</v>
      </c>
      <c r="F315" s="8">
        <v>4.6640480479408068E-4</v>
      </c>
      <c r="G315" s="13">
        <f t="shared" si="59"/>
        <v>2.8760537691169328E-5</v>
      </c>
      <c r="H315" s="41">
        <f t="shared" si="60"/>
        <v>8.3000000000000004E-2</v>
      </c>
      <c r="I315" s="41">
        <f t="shared" si="61"/>
        <v>3.7000000000000002E-3</v>
      </c>
      <c r="J315" s="41">
        <f t="shared" si="62"/>
        <v>8.6699999999999999E-2</v>
      </c>
      <c r="K315" s="7">
        <f t="shared" si="54"/>
        <v>2972.1893505525359</v>
      </c>
      <c r="L315" s="29">
        <f t="shared" si="63"/>
        <v>2.021886866859926E-5</v>
      </c>
      <c r="M315" s="38">
        <f t="shared" si="55"/>
        <v>22066.820091047004</v>
      </c>
      <c r="N315" s="39">
        <f t="shared" si="64"/>
        <v>1.5011363164717072E-4</v>
      </c>
      <c r="O315" s="7">
        <v>858970.24</v>
      </c>
      <c r="P315" s="7">
        <v>10496.62</v>
      </c>
      <c r="Q315" s="7">
        <v>0</v>
      </c>
      <c r="R315" s="7"/>
      <c r="S315" s="7">
        <v>72153.62</v>
      </c>
      <c r="T315" s="7">
        <v>3217.06</v>
      </c>
      <c r="U315" s="7">
        <f t="shared" si="56"/>
        <v>72789.688771410307</v>
      </c>
      <c r="V315" s="7">
        <f t="shared" si="57"/>
        <v>2972.1893505525359</v>
      </c>
      <c r="W315" s="7">
        <f t="shared" si="58"/>
        <v>22066.820091047004</v>
      </c>
      <c r="X315" s="7"/>
      <c r="Y315" s="7"/>
      <c r="Z315" s="7"/>
      <c r="AA315" s="7"/>
      <c r="AB315" s="7"/>
      <c r="AC315" s="7"/>
      <c r="AD315" s="7"/>
      <c r="AE315" s="7"/>
      <c r="AF315" s="7"/>
      <c r="AG315" s="31" t="s">
        <v>636</v>
      </c>
      <c r="AH315" s="12" t="s">
        <v>637</v>
      </c>
      <c r="AK315" s="12" t="e">
        <f>VLOOKUP(AH315,#REF!,1,0)</f>
        <v>#REF!</v>
      </c>
    </row>
    <row r="316" spans="1:37" s="12" customFormat="1" x14ac:dyDescent="0.25">
      <c r="A316" s="5">
        <v>6995</v>
      </c>
      <c r="B316" s="5" t="s">
        <v>1139</v>
      </c>
      <c r="C316" s="6" t="s">
        <v>568</v>
      </c>
      <c r="D316" s="7">
        <f t="shared" si="52"/>
        <v>16478.244249067597</v>
      </c>
      <c r="E316" s="8">
        <f t="shared" si="53"/>
        <v>1.1209630917325692E-4</v>
      </c>
      <c r="F316" s="8">
        <v>1.085766464844988E-4</v>
      </c>
      <c r="G316" s="13">
        <f t="shared" si="59"/>
        <v>3.5196626887581213E-6</v>
      </c>
      <c r="H316" s="41">
        <f t="shared" si="60"/>
        <v>8.3000000000000004E-2</v>
      </c>
      <c r="I316" s="41">
        <f t="shared" si="61"/>
        <v>3.7000000000000002E-3</v>
      </c>
      <c r="J316" s="41">
        <f t="shared" si="62"/>
        <v>8.6699999999999999E-2</v>
      </c>
      <c r="K316" s="7">
        <f t="shared" si="54"/>
        <v>664.7805285540453</v>
      </c>
      <c r="L316" s="29">
        <f t="shared" si="63"/>
        <v>4.5222926990763606E-6</v>
      </c>
      <c r="M316" s="38">
        <f t="shared" si="55"/>
        <v>4995.5214453853396</v>
      </c>
      <c r="N316" s="39">
        <f t="shared" si="64"/>
        <v>3.3982960075084219E-5</v>
      </c>
      <c r="O316" s="7">
        <v>194455.5</v>
      </c>
      <c r="P316" s="7">
        <v>0</v>
      </c>
      <c r="Q316" s="7">
        <v>0</v>
      </c>
      <c r="R316" s="7"/>
      <c r="S316" s="7">
        <v>16334.25</v>
      </c>
      <c r="T316" s="7">
        <v>719.55</v>
      </c>
      <c r="U316" s="7">
        <f t="shared" si="56"/>
        <v>16478.244249067597</v>
      </c>
      <c r="V316" s="7">
        <f t="shared" si="57"/>
        <v>664.7805285540453</v>
      </c>
      <c r="W316" s="7">
        <f t="shared" si="58"/>
        <v>4995.5214453853396</v>
      </c>
      <c r="X316" s="7"/>
      <c r="Y316" s="7"/>
      <c r="Z316" s="7"/>
      <c r="AA316" s="7"/>
      <c r="AB316" s="7"/>
      <c r="AC316" s="7"/>
      <c r="AD316" s="7"/>
      <c r="AE316" s="7"/>
      <c r="AF316" s="7"/>
      <c r="AG316" s="31" t="s">
        <v>638</v>
      </c>
      <c r="AH316" s="12" t="s">
        <v>639</v>
      </c>
      <c r="AK316" s="12" t="e">
        <f>VLOOKUP(AH316,#REF!,1,0)</f>
        <v>#REF!</v>
      </c>
    </row>
    <row r="317" spans="1:37" s="12" customFormat="1" x14ac:dyDescent="0.25">
      <c r="A317" s="5">
        <v>6884</v>
      </c>
      <c r="B317" s="5" t="s">
        <v>1139</v>
      </c>
      <c r="C317" s="6" t="s">
        <v>570</v>
      </c>
      <c r="D317" s="7">
        <f t="shared" si="52"/>
        <v>34796.305641058469</v>
      </c>
      <c r="E317" s="8">
        <f t="shared" si="53"/>
        <v>2.3670831529566273E-4</v>
      </c>
      <c r="F317" s="8">
        <v>2.8916536243288126E-4</v>
      </c>
      <c r="G317" s="13">
        <f t="shared" si="59"/>
        <v>-5.2457047137218529E-5</v>
      </c>
      <c r="H317" s="41">
        <f t="shared" si="60"/>
        <v>8.3000000000000004E-2</v>
      </c>
      <c r="I317" s="41">
        <f t="shared" si="61"/>
        <v>3.7000000000000002E-3</v>
      </c>
      <c r="J317" s="41">
        <f t="shared" si="62"/>
        <v>8.6699999999999999E-2</v>
      </c>
      <c r="K317" s="7">
        <f t="shared" si="54"/>
        <v>1403.6103370241588</v>
      </c>
      <c r="L317" s="29">
        <f t="shared" si="63"/>
        <v>9.5483193427444384E-6</v>
      </c>
      <c r="M317" s="38">
        <f t="shared" si="55"/>
        <v>10548.799278777904</v>
      </c>
      <c r="N317" s="39">
        <f t="shared" si="64"/>
        <v>7.1760161306470924E-5</v>
      </c>
      <c r="O317" s="7">
        <v>410622.44</v>
      </c>
      <c r="P317" s="7">
        <v>0</v>
      </c>
      <c r="Q317" s="7">
        <v>0</v>
      </c>
      <c r="R317" s="7"/>
      <c r="S317" s="7">
        <v>34492.239999999998</v>
      </c>
      <c r="T317" s="7">
        <v>1519.25</v>
      </c>
      <c r="U317" s="7">
        <f t="shared" si="56"/>
        <v>34796.305641058469</v>
      </c>
      <c r="V317" s="7">
        <f t="shared" si="57"/>
        <v>1403.6103370241588</v>
      </c>
      <c r="W317" s="7">
        <f t="shared" si="58"/>
        <v>10548.799278777904</v>
      </c>
      <c r="X317" s="7"/>
      <c r="Y317" s="7"/>
      <c r="Z317" s="7"/>
      <c r="AA317" s="7"/>
      <c r="AB317" s="7"/>
      <c r="AC317" s="7"/>
      <c r="AD317" s="7"/>
      <c r="AE317" s="7"/>
      <c r="AF317" s="7"/>
      <c r="AG317" s="31" t="s">
        <v>640</v>
      </c>
      <c r="AH317" s="12" t="s">
        <v>641</v>
      </c>
      <c r="AK317" s="12" t="e">
        <f>VLOOKUP(AH317,#REF!,1,0)</f>
        <v>#REF!</v>
      </c>
    </row>
    <row r="318" spans="1:37" s="12" customFormat="1" x14ac:dyDescent="0.25">
      <c r="A318" s="5">
        <v>6885</v>
      </c>
      <c r="B318" s="5" t="s">
        <v>1139</v>
      </c>
      <c r="C318" s="6" t="s">
        <v>572</v>
      </c>
      <c r="D318" s="7">
        <f t="shared" si="52"/>
        <v>44666.818586334935</v>
      </c>
      <c r="E318" s="8">
        <f t="shared" si="53"/>
        <v>3.0385430816289147E-4</v>
      </c>
      <c r="F318" s="8">
        <v>3.1911427548529973E-4</v>
      </c>
      <c r="G318" s="13">
        <f t="shared" si="59"/>
        <v>-1.5259967322408261E-5</v>
      </c>
      <c r="H318" s="41">
        <f t="shared" si="60"/>
        <v>8.3000000000000004E-2</v>
      </c>
      <c r="I318" s="41">
        <f t="shared" si="61"/>
        <v>3.7000000000000002E-3</v>
      </c>
      <c r="J318" s="41">
        <f t="shared" si="62"/>
        <v>8.6699999999999999E-2</v>
      </c>
      <c r="K318" s="7">
        <f t="shared" si="54"/>
        <v>1858.3274248481184</v>
      </c>
      <c r="L318" s="29">
        <f t="shared" si="63"/>
        <v>1.264161657105575E-5</v>
      </c>
      <c r="M318" s="38">
        <f t="shared" si="55"/>
        <v>13541.130157589359</v>
      </c>
      <c r="N318" s="39">
        <f t="shared" si="64"/>
        <v>9.211604645236032E-5</v>
      </c>
      <c r="O318" s="7">
        <v>527103.35</v>
      </c>
      <c r="P318" s="7">
        <v>16533.61</v>
      </c>
      <c r="Q318" s="7">
        <v>0</v>
      </c>
      <c r="R318" s="7"/>
      <c r="S318" s="7">
        <v>44276.5</v>
      </c>
      <c r="T318" s="7">
        <v>2011.43</v>
      </c>
      <c r="U318" s="7">
        <f t="shared" si="56"/>
        <v>44666.818586334935</v>
      </c>
      <c r="V318" s="7">
        <f t="shared" si="57"/>
        <v>1858.3274248481184</v>
      </c>
      <c r="W318" s="7">
        <f t="shared" si="58"/>
        <v>13541.130157589359</v>
      </c>
      <c r="X318" s="7"/>
      <c r="Y318" s="7"/>
      <c r="Z318" s="7"/>
      <c r="AA318" s="7"/>
      <c r="AB318" s="7"/>
      <c r="AC318" s="7"/>
      <c r="AD318" s="7"/>
      <c r="AE318" s="7"/>
      <c r="AF318" s="7"/>
      <c r="AG318" s="31" t="s">
        <v>642</v>
      </c>
      <c r="AH318" s="12" t="s">
        <v>643</v>
      </c>
      <c r="AK318" s="12" t="e">
        <f>VLOOKUP(AH318,#REF!,1,0)</f>
        <v>#REF!</v>
      </c>
    </row>
    <row r="319" spans="1:37" s="12" customFormat="1" x14ac:dyDescent="0.25">
      <c r="A319" s="5">
        <v>6886</v>
      </c>
      <c r="B319" s="5" t="s">
        <v>1139</v>
      </c>
      <c r="C319" s="6" t="s">
        <v>574</v>
      </c>
      <c r="D319" s="7">
        <f t="shared" si="52"/>
        <v>34220.161032454773</v>
      </c>
      <c r="E319" s="8">
        <f t="shared" si="53"/>
        <v>2.3278898486225208E-4</v>
      </c>
      <c r="F319" s="8">
        <v>2.5924282773874015E-4</v>
      </c>
      <c r="G319" s="13">
        <f t="shared" si="59"/>
        <v>-2.6453842876488073E-5</v>
      </c>
      <c r="H319" s="41">
        <f t="shared" si="60"/>
        <v>8.3000000000000004E-2</v>
      </c>
      <c r="I319" s="41">
        <f t="shared" si="61"/>
        <v>3.7000000000000002E-3</v>
      </c>
      <c r="J319" s="41">
        <f t="shared" si="62"/>
        <v>8.6699999999999999E-2</v>
      </c>
      <c r="K319" s="7">
        <f t="shared" si="54"/>
        <v>1747.923320668828</v>
      </c>
      <c r="L319" s="29">
        <f t="shared" si="63"/>
        <v>1.1890572199518505E-5</v>
      </c>
      <c r="M319" s="38">
        <f t="shared" si="55"/>
        <v>10374.136086242343</v>
      </c>
      <c r="N319" s="39">
        <f t="shared" si="64"/>
        <v>7.057198258210456E-5</v>
      </c>
      <c r="O319" s="7">
        <v>403823</v>
      </c>
      <c r="P319" s="7">
        <v>107496.08</v>
      </c>
      <c r="Q319" s="7">
        <v>0</v>
      </c>
      <c r="R319" s="7"/>
      <c r="S319" s="7">
        <v>33921.129999999997</v>
      </c>
      <c r="T319" s="7">
        <v>1891.93</v>
      </c>
      <c r="U319" s="7">
        <f t="shared" si="56"/>
        <v>34220.161032454773</v>
      </c>
      <c r="V319" s="7">
        <f t="shared" si="57"/>
        <v>1747.923320668828</v>
      </c>
      <c r="W319" s="7">
        <f t="shared" si="58"/>
        <v>10374.136086242343</v>
      </c>
      <c r="X319" s="7"/>
      <c r="Y319" s="7"/>
      <c r="Z319" s="7"/>
      <c r="AA319" s="7"/>
      <c r="AB319" s="7"/>
      <c r="AC319" s="7"/>
      <c r="AD319" s="7"/>
      <c r="AE319" s="7"/>
      <c r="AF319" s="7"/>
      <c r="AG319" s="31" t="s">
        <v>644</v>
      </c>
      <c r="AH319" s="12" t="s">
        <v>645</v>
      </c>
      <c r="AK319" s="12" t="e">
        <f>VLOOKUP(AH319,#REF!,1,0)</f>
        <v>#REF!</v>
      </c>
    </row>
    <row r="320" spans="1:37" s="12" customFormat="1" x14ac:dyDescent="0.25">
      <c r="A320" s="5">
        <v>6887</v>
      </c>
      <c r="B320" s="5" t="s">
        <v>1139</v>
      </c>
      <c r="C320" s="6" t="s">
        <v>576</v>
      </c>
      <c r="D320" s="7">
        <f t="shared" si="52"/>
        <v>14304.973237488775</v>
      </c>
      <c r="E320" s="8">
        <f t="shared" si="53"/>
        <v>9.7312230508747445E-5</v>
      </c>
      <c r="F320" s="8">
        <v>1.1600805941443862E-4</v>
      </c>
      <c r="G320" s="13">
        <f t="shared" si="59"/>
        <v>-1.869582890569118E-5</v>
      </c>
      <c r="H320" s="41">
        <f t="shared" si="60"/>
        <v>8.3000000000000004E-2</v>
      </c>
      <c r="I320" s="41">
        <f t="shared" si="61"/>
        <v>3.7000000000000002E-3</v>
      </c>
      <c r="J320" s="41">
        <f t="shared" si="62"/>
        <v>8.6699999999999999E-2</v>
      </c>
      <c r="K320" s="7">
        <f t="shared" si="54"/>
        <v>721.74719854312536</v>
      </c>
      <c r="L320" s="29">
        <f t="shared" si="63"/>
        <v>4.9098190250093037E-6</v>
      </c>
      <c r="M320" s="38">
        <f t="shared" si="55"/>
        <v>4336.6756496270564</v>
      </c>
      <c r="N320" s="39">
        <f t="shared" si="64"/>
        <v>2.9501039495287016E-5</v>
      </c>
      <c r="O320" s="7">
        <v>168808.78</v>
      </c>
      <c r="P320" s="7">
        <v>42329.26</v>
      </c>
      <c r="Q320" s="7">
        <v>0</v>
      </c>
      <c r="R320" s="7"/>
      <c r="S320" s="7">
        <v>14179.97</v>
      </c>
      <c r="T320" s="7">
        <v>781.21</v>
      </c>
      <c r="U320" s="7">
        <f t="shared" si="56"/>
        <v>14304.973237488775</v>
      </c>
      <c r="V320" s="7">
        <f t="shared" si="57"/>
        <v>721.74719854312536</v>
      </c>
      <c r="W320" s="7">
        <f t="shared" si="58"/>
        <v>4336.6756496270564</v>
      </c>
      <c r="X320" s="7"/>
      <c r="Y320" s="7"/>
      <c r="Z320" s="7"/>
      <c r="AA320" s="7"/>
      <c r="AB320" s="7"/>
      <c r="AC320" s="7"/>
      <c r="AD320" s="7"/>
      <c r="AE320" s="7"/>
      <c r="AF320" s="7"/>
      <c r="AG320" s="31" t="s">
        <v>646</v>
      </c>
      <c r="AH320" s="12" t="s">
        <v>647</v>
      </c>
      <c r="AK320" s="12" t="e">
        <f>VLOOKUP(AH320,#REF!,1,0)</f>
        <v>#REF!</v>
      </c>
    </row>
    <row r="321" spans="1:37" s="12" customFormat="1" x14ac:dyDescent="0.25">
      <c r="A321" s="5">
        <v>6363</v>
      </c>
      <c r="B321" s="5" t="s">
        <v>1139</v>
      </c>
      <c r="C321" s="6" t="s">
        <v>578</v>
      </c>
      <c r="D321" s="7">
        <f t="shared" si="52"/>
        <v>559.28730193814079</v>
      </c>
      <c r="E321" s="8">
        <f t="shared" si="53"/>
        <v>3.8046554819262372E-6</v>
      </c>
      <c r="F321" s="8">
        <v>3.3457376142235556E-6</v>
      </c>
      <c r="G321" s="13">
        <f t="shared" si="59"/>
        <v>4.5891786770268167E-7</v>
      </c>
      <c r="H321" s="41">
        <f t="shared" si="60"/>
        <v>8.3000000000000004E-2</v>
      </c>
      <c r="I321" s="41">
        <f t="shared" si="61"/>
        <v>3.7000000000000002E-3</v>
      </c>
      <c r="J321" s="41">
        <f t="shared" si="62"/>
        <v>8.6699999999999999E-2</v>
      </c>
      <c r="K321" s="7">
        <f t="shared" si="54"/>
        <v>22.616673391707362</v>
      </c>
      <c r="L321" s="29">
        <f t="shared" si="63"/>
        <v>1.538541105877136E-7</v>
      </c>
      <c r="M321" s="38">
        <f t="shared" si="55"/>
        <v>169.55275505894866</v>
      </c>
      <c r="N321" s="39">
        <f t="shared" si="64"/>
        <v>1.1534140267001357E-6</v>
      </c>
      <c r="O321" s="7">
        <v>6600</v>
      </c>
      <c r="P321" s="7">
        <v>0</v>
      </c>
      <c r="Q321" s="7">
        <v>0</v>
      </c>
      <c r="R321" s="7"/>
      <c r="S321" s="7">
        <v>554.4</v>
      </c>
      <c r="T321" s="7">
        <v>24.48</v>
      </c>
      <c r="U321" s="7">
        <f t="shared" si="56"/>
        <v>559.28730193814079</v>
      </c>
      <c r="V321" s="7">
        <f t="shared" si="57"/>
        <v>22.616673391707362</v>
      </c>
      <c r="W321" s="7">
        <f t="shared" si="58"/>
        <v>169.55275505894866</v>
      </c>
      <c r="X321" s="7"/>
      <c r="Y321" s="7"/>
      <c r="Z321" s="7"/>
      <c r="AA321" s="7"/>
      <c r="AB321" s="7"/>
      <c r="AC321" s="7"/>
      <c r="AD321" s="7"/>
      <c r="AE321" s="7"/>
      <c r="AF321" s="7"/>
      <c r="AG321" s="31" t="s">
        <v>648</v>
      </c>
      <c r="AH321" s="12" t="s">
        <v>649</v>
      </c>
      <c r="AK321" s="12" t="e">
        <f>VLOOKUP(AH321,#REF!,1,0)</f>
        <v>#REF!</v>
      </c>
    </row>
    <row r="322" spans="1:37" s="12" customFormat="1" x14ac:dyDescent="0.25">
      <c r="A322" s="5">
        <v>6982</v>
      </c>
      <c r="B322" s="5" t="s">
        <v>1139</v>
      </c>
      <c r="C322" s="6" t="s">
        <v>586</v>
      </c>
      <c r="D322" s="7">
        <f t="shared" si="52"/>
        <v>19236.930883508438</v>
      </c>
      <c r="E322" s="8">
        <f t="shared" si="53"/>
        <v>1.3086278606316647E-4</v>
      </c>
      <c r="F322" s="8">
        <v>1.2639335343523673E-4</v>
      </c>
      <c r="G322" s="13">
        <f t="shared" si="59"/>
        <v>4.4694326279297379E-6</v>
      </c>
      <c r="H322" s="41">
        <f t="shared" si="60"/>
        <v>8.3000000000000004E-2</v>
      </c>
      <c r="I322" s="41">
        <f t="shared" si="61"/>
        <v>3.7000000000000002E-3</v>
      </c>
      <c r="J322" s="41">
        <f t="shared" si="62"/>
        <v>8.6699999999999999E-2</v>
      </c>
      <c r="K322" s="7">
        <f t="shared" si="54"/>
        <v>776.05308342729847</v>
      </c>
      <c r="L322" s="29">
        <f t="shared" si="63"/>
        <v>5.2792448673436908E-6</v>
      </c>
      <c r="M322" s="38">
        <f t="shared" si="55"/>
        <v>5831.8410213757797</v>
      </c>
      <c r="N322" s="39">
        <f t="shared" si="64"/>
        <v>3.9672178922727907E-5</v>
      </c>
      <c r="O322" s="7">
        <v>227010.27</v>
      </c>
      <c r="P322" s="7">
        <v>0</v>
      </c>
      <c r="Q322" s="7">
        <v>0</v>
      </c>
      <c r="R322" s="7"/>
      <c r="S322" s="7">
        <v>19068.830000000002</v>
      </c>
      <c r="T322" s="7">
        <v>839.99</v>
      </c>
      <c r="U322" s="7">
        <f t="shared" si="56"/>
        <v>19236.930883508438</v>
      </c>
      <c r="V322" s="7">
        <f t="shared" si="57"/>
        <v>776.05308342729847</v>
      </c>
      <c r="W322" s="7">
        <f t="shared" si="58"/>
        <v>5831.8410213757797</v>
      </c>
      <c r="X322" s="7"/>
      <c r="Y322" s="7"/>
      <c r="Z322" s="7"/>
      <c r="AA322" s="7"/>
      <c r="AB322" s="7"/>
      <c r="AC322" s="7"/>
      <c r="AD322" s="7"/>
      <c r="AE322" s="7"/>
      <c r="AF322" s="7"/>
      <c r="AG322" s="31" t="s">
        <v>650</v>
      </c>
      <c r="AH322" s="12" t="s">
        <v>651</v>
      </c>
      <c r="AK322" s="12" t="e">
        <f>VLOOKUP(AH322,#REF!,1,0)</f>
        <v>#REF!</v>
      </c>
    </row>
    <row r="323" spans="1:37" s="12" customFormat="1" x14ac:dyDescent="0.25">
      <c r="A323" s="5">
        <v>6362</v>
      </c>
      <c r="B323" s="5" t="s">
        <v>1139</v>
      </c>
      <c r="C323" s="6" t="s">
        <v>580</v>
      </c>
      <c r="D323" s="7">
        <f t="shared" si="52"/>
        <v>1929.3898693646327</v>
      </c>
      <c r="E323" s="8">
        <f t="shared" si="53"/>
        <v>1.3125032014517291E-5</v>
      </c>
      <c r="F323" s="8">
        <v>1.598196130154292E-5</v>
      </c>
      <c r="G323" s="13">
        <f t="shared" si="59"/>
        <v>-2.8569292870256293E-6</v>
      </c>
      <c r="H323" s="41">
        <f t="shared" si="60"/>
        <v>8.3000000000000004E-2</v>
      </c>
      <c r="I323" s="41">
        <f t="shared" si="61"/>
        <v>3.7000000000000002E-3</v>
      </c>
      <c r="J323" s="41">
        <f t="shared" si="62"/>
        <v>8.6699999999999999E-2</v>
      </c>
      <c r="K323" s="7">
        <f t="shared" si="54"/>
        <v>77.837203155692208</v>
      </c>
      <c r="L323" s="29">
        <f t="shared" si="63"/>
        <v>5.2950199415910424E-7</v>
      </c>
      <c r="M323" s="38">
        <f t="shared" si="55"/>
        <v>584.91113029020755</v>
      </c>
      <c r="N323" s="39">
        <f t="shared" si="64"/>
        <v>3.9789663212207983E-6</v>
      </c>
      <c r="O323" s="7">
        <v>22768.2</v>
      </c>
      <c r="P323" s="7">
        <v>0</v>
      </c>
      <c r="Q323" s="7">
        <v>0</v>
      </c>
      <c r="R323" s="7"/>
      <c r="S323" s="7">
        <v>1912.53</v>
      </c>
      <c r="T323" s="7">
        <v>84.25</v>
      </c>
      <c r="U323" s="7">
        <f t="shared" si="56"/>
        <v>1929.3898693646327</v>
      </c>
      <c r="V323" s="7">
        <f t="shared" si="57"/>
        <v>77.837203155692208</v>
      </c>
      <c r="W323" s="7">
        <f t="shared" si="58"/>
        <v>584.91113029020755</v>
      </c>
      <c r="X323" s="7"/>
      <c r="Y323" s="7"/>
      <c r="Z323" s="7"/>
      <c r="AA323" s="7"/>
      <c r="AB323" s="7"/>
      <c r="AC323" s="7"/>
      <c r="AD323" s="7"/>
      <c r="AE323" s="7"/>
      <c r="AF323" s="7"/>
      <c r="AG323" s="31" t="s">
        <v>652</v>
      </c>
      <c r="AH323" s="12" t="s">
        <v>653</v>
      </c>
      <c r="AI323" s="12" t="s">
        <v>654</v>
      </c>
      <c r="AK323" s="12" t="e">
        <f>VLOOKUP(AH323,#REF!,1,0)</f>
        <v>#REF!</v>
      </c>
    </row>
    <row r="324" spans="1:37" s="12" customFormat="1" x14ac:dyDescent="0.25">
      <c r="A324" s="5">
        <v>6889</v>
      </c>
      <c r="B324" s="5" t="s">
        <v>1139</v>
      </c>
      <c r="C324" s="6" t="s">
        <v>582</v>
      </c>
      <c r="D324" s="7">
        <f t="shared" si="52"/>
        <v>9396.3696698238582</v>
      </c>
      <c r="E324" s="8">
        <f t="shared" si="53"/>
        <v>6.3920545398784767E-5</v>
      </c>
      <c r="F324" s="8">
        <v>6.3212588595935857E-5</v>
      </c>
      <c r="G324" s="13">
        <f t="shared" si="59"/>
        <v>7.0795680284891044E-7</v>
      </c>
      <c r="H324" s="41">
        <f t="shared" si="60"/>
        <v>8.3000000000000004E-2</v>
      </c>
      <c r="I324" s="41">
        <f t="shared" si="61"/>
        <v>3.7000000000000002E-3</v>
      </c>
      <c r="J324" s="41">
        <f t="shared" si="62"/>
        <v>8.6699999999999999E-2</v>
      </c>
      <c r="K324" s="7">
        <f t="shared" si="54"/>
        <v>379.02329489166436</v>
      </c>
      <c r="L324" s="29">
        <f t="shared" si="63"/>
        <v>2.5783761792732637E-6</v>
      </c>
      <c r="M324" s="38">
        <f t="shared" si="55"/>
        <v>2848.5902675601787</v>
      </c>
      <c r="N324" s="39">
        <f t="shared" si="64"/>
        <v>1.9378063009256866E-5</v>
      </c>
      <c r="O324" s="7">
        <v>110884.34</v>
      </c>
      <c r="P324" s="7">
        <v>0</v>
      </c>
      <c r="Q324" s="7">
        <v>0</v>
      </c>
      <c r="R324" s="7"/>
      <c r="S324" s="7">
        <v>9314.26</v>
      </c>
      <c r="T324" s="7">
        <v>410.25</v>
      </c>
      <c r="U324" s="7">
        <f t="shared" si="56"/>
        <v>9396.3696698238582</v>
      </c>
      <c r="V324" s="7">
        <f t="shared" si="57"/>
        <v>379.02329489166436</v>
      </c>
      <c r="W324" s="7">
        <f t="shared" si="58"/>
        <v>2848.5902675601787</v>
      </c>
      <c r="X324" s="7"/>
      <c r="Y324" s="7"/>
      <c r="Z324" s="7"/>
      <c r="AA324" s="7"/>
      <c r="AB324" s="7"/>
      <c r="AC324" s="7"/>
      <c r="AD324" s="7"/>
      <c r="AE324" s="7"/>
      <c r="AF324" s="7"/>
      <c r="AG324" s="31" t="s">
        <v>655</v>
      </c>
      <c r="AH324" s="12" t="s">
        <v>656</v>
      </c>
      <c r="AK324" s="12" t="e">
        <f>VLOOKUP(AH324,#REF!,1,0)</f>
        <v>#REF!</v>
      </c>
    </row>
    <row r="325" spans="1:37" s="12" customFormat="1" x14ac:dyDescent="0.25">
      <c r="A325" s="5">
        <v>6412</v>
      </c>
      <c r="B325" s="5" t="s">
        <v>1139</v>
      </c>
      <c r="C325" s="6" t="s">
        <v>584</v>
      </c>
      <c r="D325" s="7">
        <f t="shared" si="52"/>
        <v>860.11607798062562</v>
      </c>
      <c r="E325" s="8">
        <f t="shared" si="53"/>
        <v>5.8510989608411073E-6</v>
      </c>
      <c r="F325" s="8">
        <v>5.6349265081659889E-6</v>
      </c>
      <c r="G325" s="13">
        <f t="shared" si="59"/>
        <v>2.1617245267511846E-7</v>
      </c>
      <c r="H325" s="41">
        <f t="shared" si="60"/>
        <v>8.3000000000000004E-2</v>
      </c>
      <c r="I325" s="41">
        <f t="shared" si="61"/>
        <v>3.7000000000000002E-3</v>
      </c>
      <c r="J325" s="41">
        <f t="shared" si="62"/>
        <v>8.6699999999999999E-2</v>
      </c>
      <c r="K325" s="7">
        <f t="shared" si="54"/>
        <v>34.747266595674581</v>
      </c>
      <c r="L325" s="29">
        <f t="shared" si="63"/>
        <v>2.3637471810473478E-7</v>
      </c>
      <c r="M325" s="38">
        <f t="shared" si="55"/>
        <v>260.75158543156499</v>
      </c>
      <c r="N325" s="39">
        <f t="shared" si="64"/>
        <v>1.7738109653039967E-6</v>
      </c>
      <c r="O325" s="7">
        <v>10150</v>
      </c>
      <c r="P325" s="7">
        <v>0</v>
      </c>
      <c r="Q325" s="7">
        <v>0</v>
      </c>
      <c r="R325" s="7"/>
      <c r="S325" s="7">
        <v>852.6</v>
      </c>
      <c r="T325" s="7">
        <v>37.61</v>
      </c>
      <c r="U325" s="7">
        <f t="shared" si="56"/>
        <v>860.11607798062562</v>
      </c>
      <c r="V325" s="7">
        <f t="shared" si="57"/>
        <v>34.747266595674581</v>
      </c>
      <c r="W325" s="7">
        <f t="shared" si="58"/>
        <v>260.75158543156499</v>
      </c>
      <c r="X325" s="7"/>
      <c r="Y325" s="7"/>
      <c r="Z325" s="7"/>
      <c r="AA325" s="7"/>
      <c r="AB325" s="7"/>
      <c r="AC325" s="7"/>
      <c r="AD325" s="7"/>
      <c r="AE325" s="7"/>
      <c r="AF325" s="7"/>
      <c r="AG325" s="31" t="s">
        <v>657</v>
      </c>
      <c r="AH325" s="12" t="s">
        <v>658</v>
      </c>
      <c r="AK325" s="12" t="e">
        <f>VLOOKUP(AH325,#REF!,1,0)</f>
        <v>#REF!</v>
      </c>
    </row>
    <row r="326" spans="1:37" s="12" customFormat="1" x14ac:dyDescent="0.25">
      <c r="A326" s="5">
        <v>7026</v>
      </c>
      <c r="B326" s="5" t="s">
        <v>1139</v>
      </c>
      <c r="C326" s="6" t="s">
        <v>588</v>
      </c>
      <c r="D326" s="7">
        <f t="shared" si="52"/>
        <v>17316.479119293825</v>
      </c>
      <c r="E326" s="8">
        <f t="shared" si="53"/>
        <v>1.1779855716475644E-4</v>
      </c>
      <c r="F326" s="8">
        <v>1.1699332291985744E-4</v>
      </c>
      <c r="G326" s="13">
        <f t="shared" si="59"/>
        <v>8.0523424489900737E-7</v>
      </c>
      <c r="H326" s="41">
        <f t="shared" si="60"/>
        <v>8.3000000000000004E-2</v>
      </c>
      <c r="I326" s="41">
        <f t="shared" si="61"/>
        <v>3.7000000000000002E-3</v>
      </c>
      <c r="J326" s="41">
        <f t="shared" si="62"/>
        <v>8.6699999999999999E-2</v>
      </c>
      <c r="K326" s="7">
        <f t="shared" si="54"/>
        <v>698.53923957254983</v>
      </c>
      <c r="L326" s="29">
        <f t="shared" si="63"/>
        <v>4.751942584733022E-6</v>
      </c>
      <c r="M326" s="38">
        <f t="shared" si="55"/>
        <v>5249.6395545232026</v>
      </c>
      <c r="N326" s="39">
        <f t="shared" si="64"/>
        <v>3.5711645589018948E-5</v>
      </c>
      <c r="O326" s="7">
        <v>204347.17</v>
      </c>
      <c r="P326" s="7">
        <v>0</v>
      </c>
      <c r="Q326" s="7">
        <v>0</v>
      </c>
      <c r="R326" s="7"/>
      <c r="S326" s="7">
        <v>17165.16</v>
      </c>
      <c r="T326" s="7">
        <v>756.09</v>
      </c>
      <c r="U326" s="7">
        <f t="shared" si="56"/>
        <v>17316.479119293825</v>
      </c>
      <c r="V326" s="7">
        <f t="shared" si="57"/>
        <v>698.53923957254983</v>
      </c>
      <c r="W326" s="7">
        <f t="shared" si="58"/>
        <v>5249.6395545232026</v>
      </c>
      <c r="X326" s="7"/>
      <c r="Y326" s="7"/>
      <c r="Z326" s="7"/>
      <c r="AA326" s="7"/>
      <c r="AB326" s="7"/>
      <c r="AC326" s="7"/>
      <c r="AD326" s="7"/>
      <c r="AE326" s="7"/>
      <c r="AF326" s="7"/>
      <c r="AG326" s="31" t="s">
        <v>659</v>
      </c>
      <c r="AH326" s="12" t="s">
        <v>660</v>
      </c>
      <c r="AI326" s="12" t="s">
        <v>661</v>
      </c>
      <c r="AK326" s="12" t="e">
        <f>VLOOKUP(AH326,#REF!,1,0)</f>
        <v>#REF!</v>
      </c>
    </row>
    <row r="327" spans="1:37" s="12" customFormat="1" x14ac:dyDescent="0.25">
      <c r="A327" s="5">
        <v>6891</v>
      </c>
      <c r="B327" s="5" t="s">
        <v>1139</v>
      </c>
      <c r="C327" s="6" t="s">
        <v>590</v>
      </c>
      <c r="D327" s="7">
        <f t="shared" si="52"/>
        <v>58178.782151551823</v>
      </c>
      <c r="E327" s="8">
        <f t="shared" si="53"/>
        <v>3.9577194346739541E-4</v>
      </c>
      <c r="F327" s="8">
        <v>3.9253168204218374E-4</v>
      </c>
      <c r="G327" s="13">
        <f t="shared" si="59"/>
        <v>3.2402614252116679E-6</v>
      </c>
      <c r="H327" s="41">
        <f t="shared" si="60"/>
        <v>8.3000000000000004E-2</v>
      </c>
      <c r="I327" s="41">
        <f t="shared" si="61"/>
        <v>3.7000000000000002E-3</v>
      </c>
      <c r="J327" s="41">
        <f t="shared" si="62"/>
        <v>8.6699999999999999E-2</v>
      </c>
      <c r="K327" s="7">
        <f t="shared" si="54"/>
        <v>2346.9140897366201</v>
      </c>
      <c r="L327" s="29">
        <f t="shared" si="63"/>
        <v>1.5965317871840327E-5</v>
      </c>
      <c r="M327" s="38">
        <f t="shared" si="55"/>
        <v>17637.398105743221</v>
      </c>
      <c r="N327" s="39">
        <f t="shared" si="64"/>
        <v>1.199816680217663E-4</v>
      </c>
      <c r="O327" s="7">
        <v>686552.36</v>
      </c>
      <c r="P327" s="7">
        <v>0</v>
      </c>
      <c r="Q327" s="7">
        <v>0</v>
      </c>
      <c r="R327" s="7"/>
      <c r="S327" s="7">
        <v>57670.39</v>
      </c>
      <c r="T327" s="7">
        <v>2540.27</v>
      </c>
      <c r="U327" s="7">
        <f t="shared" si="56"/>
        <v>58178.782151551823</v>
      </c>
      <c r="V327" s="7">
        <f t="shared" si="57"/>
        <v>2346.9140897366201</v>
      </c>
      <c r="W327" s="7">
        <f t="shared" si="58"/>
        <v>17637.398105743221</v>
      </c>
      <c r="X327" s="7"/>
      <c r="Y327" s="7"/>
      <c r="Z327" s="7"/>
      <c r="AA327" s="7"/>
      <c r="AB327" s="7"/>
      <c r="AC327" s="7"/>
      <c r="AD327" s="7"/>
      <c r="AE327" s="7"/>
      <c r="AF327" s="7"/>
      <c r="AG327" s="31" t="s">
        <v>662</v>
      </c>
      <c r="AH327" s="12" t="s">
        <v>663</v>
      </c>
      <c r="AK327" s="12" t="e">
        <f>VLOOKUP(AH327,#REF!,1,0)</f>
        <v>#REF!</v>
      </c>
    </row>
    <row r="328" spans="1:37" s="12" customFormat="1" x14ac:dyDescent="0.25">
      <c r="A328" s="5">
        <v>6893</v>
      </c>
      <c r="B328" s="5" t="s">
        <v>1139</v>
      </c>
      <c r="C328" s="6" t="s">
        <v>592</v>
      </c>
      <c r="D328" s="7">
        <f t="shared" si="52"/>
        <v>65845.7192682397</v>
      </c>
      <c r="E328" s="8">
        <f t="shared" si="53"/>
        <v>4.4792770353830187E-4</v>
      </c>
      <c r="F328" s="8">
        <v>4.8870130660659419E-4</v>
      </c>
      <c r="G328" s="13">
        <f t="shared" si="59"/>
        <v>-4.0773603068292323E-5</v>
      </c>
      <c r="H328" s="41">
        <f t="shared" si="60"/>
        <v>8.3000000000000004E-2</v>
      </c>
      <c r="I328" s="41">
        <f t="shared" si="61"/>
        <v>3.7000000000000002E-3</v>
      </c>
      <c r="J328" s="41">
        <f t="shared" si="62"/>
        <v>8.6699999999999999E-2</v>
      </c>
      <c r="K328" s="7">
        <f t="shared" si="54"/>
        <v>2915.721577770626</v>
      </c>
      <c r="L328" s="29">
        <f t="shared" si="63"/>
        <v>1.9834736183341047E-5</v>
      </c>
      <c r="M328" s="38">
        <f t="shared" si="55"/>
        <v>19961.696022919823</v>
      </c>
      <c r="N328" s="39">
        <f t="shared" si="64"/>
        <v>1.3579313519001927E-4</v>
      </c>
      <c r="O328" s="7">
        <v>777025.35</v>
      </c>
      <c r="P328" s="7">
        <v>75912.820000000007</v>
      </c>
      <c r="Q328" s="7">
        <v>0</v>
      </c>
      <c r="R328" s="7"/>
      <c r="S328" s="7">
        <v>65270.33</v>
      </c>
      <c r="T328" s="7">
        <v>3155.94</v>
      </c>
      <c r="U328" s="7">
        <f t="shared" si="56"/>
        <v>65845.7192682397</v>
      </c>
      <c r="V328" s="7">
        <f t="shared" si="57"/>
        <v>2915.721577770626</v>
      </c>
      <c r="W328" s="7">
        <f t="shared" si="58"/>
        <v>19961.696022919823</v>
      </c>
      <c r="X328" s="7"/>
      <c r="Y328" s="7"/>
      <c r="Z328" s="7"/>
      <c r="AA328" s="7"/>
      <c r="AB328" s="7"/>
      <c r="AC328" s="7"/>
      <c r="AD328" s="7"/>
      <c r="AE328" s="7"/>
      <c r="AF328" s="7"/>
      <c r="AG328" s="31" t="s">
        <v>664</v>
      </c>
      <c r="AH328" s="12" t="s">
        <v>665</v>
      </c>
      <c r="AK328" s="12" t="e">
        <f>VLOOKUP(AH328,#REF!,1,0)</f>
        <v>#REF!</v>
      </c>
    </row>
    <row r="329" spans="1:37" s="12" customFormat="1" x14ac:dyDescent="0.25">
      <c r="A329" s="5">
        <v>6406</v>
      </c>
      <c r="B329" s="5" t="s">
        <v>1139</v>
      </c>
      <c r="C329" s="6" t="s">
        <v>594</v>
      </c>
      <c r="D329" s="7">
        <f t="shared" si="52"/>
        <v>1876.9617288853303</v>
      </c>
      <c r="E329" s="8">
        <f t="shared" si="53"/>
        <v>1.2768379876357647E-5</v>
      </c>
      <c r="F329" s="8">
        <v>1.2674200036903767E-5</v>
      </c>
      <c r="G329" s="13">
        <f t="shared" si="59"/>
        <v>9.4179839453880181E-8</v>
      </c>
      <c r="H329" s="41">
        <f t="shared" si="60"/>
        <v>8.3000000000000004E-2</v>
      </c>
      <c r="I329" s="41">
        <f t="shared" si="61"/>
        <v>3.7000000000000002E-3</v>
      </c>
      <c r="J329" s="41">
        <f t="shared" si="62"/>
        <v>8.6699999999999999E-2</v>
      </c>
      <c r="K329" s="7">
        <f t="shared" si="54"/>
        <v>75.703031769464914</v>
      </c>
      <c r="L329" s="29">
        <f t="shared" si="63"/>
        <v>5.1498389793943024E-7</v>
      </c>
      <c r="M329" s="38">
        <f t="shared" si="55"/>
        <v>569.01708865886997</v>
      </c>
      <c r="N329" s="39">
        <f t="shared" si="64"/>
        <v>3.8708441585808162E-6</v>
      </c>
      <c r="O329" s="7">
        <v>22149.4</v>
      </c>
      <c r="P329" s="7">
        <v>0</v>
      </c>
      <c r="Q329" s="7">
        <v>0</v>
      </c>
      <c r="R329" s="7"/>
      <c r="S329" s="7">
        <v>1860.56</v>
      </c>
      <c r="T329" s="7">
        <v>81.94</v>
      </c>
      <c r="U329" s="7">
        <f t="shared" si="56"/>
        <v>1876.9617288853303</v>
      </c>
      <c r="V329" s="7">
        <f t="shared" si="57"/>
        <v>75.703031769464914</v>
      </c>
      <c r="W329" s="7">
        <f t="shared" si="58"/>
        <v>569.01708865886997</v>
      </c>
      <c r="X329" s="7"/>
      <c r="Y329" s="7"/>
      <c r="Z329" s="7"/>
      <c r="AA329" s="7"/>
      <c r="AB329" s="7"/>
      <c r="AC329" s="7"/>
      <c r="AD329" s="7"/>
      <c r="AE329" s="7"/>
      <c r="AF329" s="7"/>
      <c r="AG329" s="31" t="s">
        <v>666</v>
      </c>
      <c r="AH329" s="12" t="s">
        <v>667</v>
      </c>
      <c r="AK329" s="12" t="e">
        <f>VLOOKUP(AH329,#REF!,1,0)</f>
        <v>#REF!</v>
      </c>
    </row>
    <row r="330" spans="1:37" s="12" customFormat="1" x14ac:dyDescent="0.25">
      <c r="A330" s="5">
        <v>6890</v>
      </c>
      <c r="B330" s="5" t="s">
        <v>1139</v>
      </c>
      <c r="C330" s="6" t="s">
        <v>596</v>
      </c>
      <c r="D330" s="7">
        <f t="shared" ref="D330:D393" si="65">U330</f>
        <v>7587.1196359350779</v>
      </c>
      <c r="E330" s="8">
        <f t="shared" ref="E330:E393" si="66">D330/($D$578)</f>
        <v>5.1612786871537661E-5</v>
      </c>
      <c r="F330" s="8">
        <v>5.9615726182132762E-5</v>
      </c>
      <c r="G330" s="13">
        <f t="shared" si="59"/>
        <v>-8.0029393105951005E-6</v>
      </c>
      <c r="H330" s="41">
        <f t="shared" si="60"/>
        <v>8.3000000000000004E-2</v>
      </c>
      <c r="I330" s="41">
        <f t="shared" si="61"/>
        <v>3.7000000000000002E-3</v>
      </c>
      <c r="J330" s="41">
        <f t="shared" si="62"/>
        <v>8.6699999999999999E-2</v>
      </c>
      <c r="K330" s="7">
        <f t="shared" ref="K330:K393" si="67">V330</f>
        <v>484.78950281170768</v>
      </c>
      <c r="L330" s="29">
        <f t="shared" si="63"/>
        <v>3.2978704023158071E-6</v>
      </c>
      <c r="M330" s="38">
        <f t="shared" ref="M330:M393" si="68">W330</f>
        <v>2300.1005615123413</v>
      </c>
      <c r="N330" s="39">
        <f t="shared" si="64"/>
        <v>1.5646860173677694E-5</v>
      </c>
      <c r="O330" s="7">
        <v>89534.1</v>
      </c>
      <c r="P330" s="7">
        <v>52281.59</v>
      </c>
      <c r="Q330" s="7">
        <v>0</v>
      </c>
      <c r="R330" s="7"/>
      <c r="S330" s="7">
        <v>7520.82</v>
      </c>
      <c r="T330" s="7">
        <v>524.73</v>
      </c>
      <c r="U330" s="7">
        <f t="shared" ref="U330:U393" si="69">S330/$S$578*$U$579</f>
        <v>7587.1196359350779</v>
      </c>
      <c r="V330" s="7">
        <f t="shared" ref="V330:V393" si="70">T330/$T$578*$V$579</f>
        <v>484.78950281170768</v>
      </c>
      <c r="W330" s="7">
        <f t="shared" ref="W330:W393" si="71">S330/$S$578*$W$579</f>
        <v>2300.1005615123413</v>
      </c>
      <c r="X330" s="7"/>
      <c r="Y330" s="7"/>
      <c r="Z330" s="7"/>
      <c r="AA330" s="7"/>
      <c r="AB330" s="7"/>
      <c r="AC330" s="7"/>
      <c r="AD330" s="7"/>
      <c r="AE330" s="7"/>
      <c r="AF330" s="7"/>
      <c r="AG330" s="31" t="s">
        <v>668</v>
      </c>
      <c r="AH330" s="12" t="s">
        <v>669</v>
      </c>
      <c r="AK330" s="12" t="e">
        <f>VLOOKUP(AH330,#REF!,1,0)</f>
        <v>#REF!</v>
      </c>
    </row>
    <row r="331" spans="1:37" s="12" customFormat="1" x14ac:dyDescent="0.25">
      <c r="A331" s="5">
        <v>6895</v>
      </c>
      <c r="B331" s="5" t="s">
        <v>1139</v>
      </c>
      <c r="C331" s="6" t="s">
        <v>598</v>
      </c>
      <c r="D331" s="7">
        <f t="shared" si="65"/>
        <v>13398.925790718029</v>
      </c>
      <c r="E331" s="8">
        <f t="shared" si="66"/>
        <v>9.1148674902718566E-5</v>
      </c>
      <c r="F331" s="8">
        <v>8.2535195710640749E-5</v>
      </c>
      <c r="G331" s="13">
        <f t="shared" ref="G331:G394" si="72">E331-F331</f>
        <v>8.6134791920778166E-6</v>
      </c>
      <c r="H331" s="41">
        <f t="shared" ref="H331:H394" si="73">IF(OR($B331="City",$B331="County",$B331="Other Local Government",$B331="Consolidated Government"),0.0857,IF(OR($B331="School District"),0.083,IF(OR($B331="State Agency",$B331="University"),0.0867,)))</f>
        <v>8.3000000000000004E-2</v>
      </c>
      <c r="I331" s="41">
        <f t="shared" ref="I331:I394" si="74">IF(OR($B331="City",$B331="County",$B331="Other Local Government",$B331="Consolidated Government"),0.001,IF(OR($B331="School District"),0.0037,IF(OR($B331="State Agency",$B331="University"),0,)))</f>
        <v>3.7000000000000002E-3</v>
      </c>
      <c r="J331" s="41">
        <f t="shared" ref="J331:J394" si="75">H331+I331</f>
        <v>8.6699999999999999E-2</v>
      </c>
      <c r="K331" s="7">
        <f t="shared" si="67"/>
        <v>540.44425792267384</v>
      </c>
      <c r="L331" s="29">
        <f t="shared" ref="L331:L394" si="76">K331/$D$578</f>
        <v>3.6764721842522398E-6</v>
      </c>
      <c r="M331" s="38">
        <f t="shared" si="68"/>
        <v>4061.9995747693843</v>
      </c>
      <c r="N331" s="39">
        <f t="shared" ref="N331:N394" si="77">M331/($D$578)</f>
        <v>2.7632504611087537E-5</v>
      </c>
      <c r="O331" s="7">
        <v>158117.01</v>
      </c>
      <c r="P331" s="7">
        <v>0</v>
      </c>
      <c r="Q331" s="7">
        <v>0</v>
      </c>
      <c r="R331" s="7"/>
      <c r="S331" s="7">
        <v>13281.84</v>
      </c>
      <c r="T331" s="7">
        <v>584.97</v>
      </c>
      <c r="U331" s="7">
        <f t="shared" si="69"/>
        <v>13398.925790718029</v>
      </c>
      <c r="V331" s="7">
        <f t="shared" si="70"/>
        <v>540.44425792267384</v>
      </c>
      <c r="W331" s="7">
        <f t="shared" si="71"/>
        <v>4061.9995747693843</v>
      </c>
      <c r="X331" s="7"/>
      <c r="Y331" s="7"/>
      <c r="Z331" s="7"/>
      <c r="AA331" s="7"/>
      <c r="AB331" s="7"/>
      <c r="AC331" s="7"/>
      <c r="AD331" s="7"/>
      <c r="AE331" s="7"/>
      <c r="AF331" s="7"/>
      <c r="AG331" s="31" t="s">
        <v>670</v>
      </c>
      <c r="AH331" s="12" t="s">
        <v>671</v>
      </c>
      <c r="AK331" s="12" t="e">
        <f>VLOOKUP(AH331,#REF!,1,0)</f>
        <v>#REF!</v>
      </c>
    </row>
    <row r="332" spans="1:37" s="12" customFormat="1" x14ac:dyDescent="0.25">
      <c r="A332" s="5">
        <v>6896</v>
      </c>
      <c r="B332" s="5" t="s">
        <v>1139</v>
      </c>
      <c r="C332" s="6" t="s">
        <v>600</v>
      </c>
      <c r="D332" s="7">
        <f t="shared" si="65"/>
        <v>16502.55670212804</v>
      </c>
      <c r="E332" s="8">
        <f t="shared" si="66"/>
        <v>1.1226169913919204E-4</v>
      </c>
      <c r="F332" s="8">
        <v>1.0575168696774179E-4</v>
      </c>
      <c r="G332" s="13">
        <f t="shared" si="72"/>
        <v>6.5100121714502528E-6</v>
      </c>
      <c r="H332" s="41">
        <f t="shared" si="73"/>
        <v>8.3000000000000004E-2</v>
      </c>
      <c r="I332" s="41">
        <f t="shared" si="74"/>
        <v>3.7000000000000002E-3</v>
      </c>
      <c r="J332" s="41">
        <f t="shared" si="75"/>
        <v>8.6699999999999999E-2</v>
      </c>
      <c r="K332" s="7">
        <f t="shared" si="67"/>
        <v>717.33103437595366</v>
      </c>
      <c r="L332" s="29">
        <f t="shared" si="76"/>
        <v>4.8797772501478129E-6</v>
      </c>
      <c r="M332" s="38">
        <f t="shared" si="68"/>
        <v>5002.891974600564</v>
      </c>
      <c r="N332" s="39">
        <f t="shared" si="77"/>
        <v>3.4033099465494527E-5</v>
      </c>
      <c r="O332" s="7">
        <v>194741.82</v>
      </c>
      <c r="P332" s="7">
        <v>15088.3</v>
      </c>
      <c r="Q332" s="7">
        <v>0</v>
      </c>
      <c r="R332" s="7"/>
      <c r="S332" s="7">
        <v>16358.35</v>
      </c>
      <c r="T332" s="7">
        <v>776.43</v>
      </c>
      <c r="U332" s="7">
        <f t="shared" si="69"/>
        <v>16502.55670212804</v>
      </c>
      <c r="V332" s="7">
        <f t="shared" si="70"/>
        <v>717.33103437595366</v>
      </c>
      <c r="W332" s="7">
        <f t="shared" si="71"/>
        <v>5002.891974600564</v>
      </c>
      <c r="X332" s="7"/>
      <c r="Y332" s="7"/>
      <c r="Z332" s="7"/>
      <c r="AA332" s="7"/>
      <c r="AB332" s="7"/>
      <c r="AC332" s="7"/>
      <c r="AD332" s="7"/>
      <c r="AE332" s="7"/>
      <c r="AF332" s="7"/>
      <c r="AG332" s="31" t="s">
        <v>672</v>
      </c>
      <c r="AH332" s="12" t="s">
        <v>673</v>
      </c>
      <c r="AK332" s="12" t="e">
        <f>VLOOKUP(AH332,#REF!,1,0)</f>
        <v>#REF!</v>
      </c>
    </row>
    <row r="333" spans="1:37" s="12" customFormat="1" x14ac:dyDescent="0.25">
      <c r="A333" s="5">
        <v>6897</v>
      </c>
      <c r="B333" s="5" t="s">
        <v>1139</v>
      </c>
      <c r="C333" s="6" t="s">
        <v>602</v>
      </c>
      <c r="D333" s="7">
        <f t="shared" si="65"/>
        <v>19523.656419144903</v>
      </c>
      <c r="E333" s="8">
        <f t="shared" si="66"/>
        <v>1.328132896365306E-4</v>
      </c>
      <c r="F333" s="8">
        <v>1.3554636087966944E-4</v>
      </c>
      <c r="G333" s="13">
        <f t="shared" si="72"/>
        <v>-2.7330712431388458E-6</v>
      </c>
      <c r="H333" s="41">
        <f t="shared" si="73"/>
        <v>8.3000000000000004E-2</v>
      </c>
      <c r="I333" s="41">
        <f t="shared" si="74"/>
        <v>3.7000000000000002E-3</v>
      </c>
      <c r="J333" s="41">
        <f t="shared" si="75"/>
        <v>8.6699999999999999E-2</v>
      </c>
      <c r="K333" s="7">
        <f t="shared" si="67"/>
        <v>787.50000268069937</v>
      </c>
      <c r="L333" s="29">
        <f t="shared" si="76"/>
        <v>5.3571146561583051E-6</v>
      </c>
      <c r="M333" s="38">
        <f t="shared" si="68"/>
        <v>5918.7643331413892</v>
      </c>
      <c r="N333" s="39">
        <f t="shared" si="77"/>
        <v>4.0263490853948522E-5</v>
      </c>
      <c r="O333" s="7">
        <v>230393.24</v>
      </c>
      <c r="P333" s="7">
        <v>0</v>
      </c>
      <c r="Q333" s="7">
        <v>0</v>
      </c>
      <c r="R333" s="7"/>
      <c r="S333" s="7">
        <v>19353.05</v>
      </c>
      <c r="T333" s="7">
        <v>852.38</v>
      </c>
      <c r="U333" s="7">
        <f t="shared" si="69"/>
        <v>19523.656419144903</v>
      </c>
      <c r="V333" s="7">
        <f t="shared" si="70"/>
        <v>787.50000268069937</v>
      </c>
      <c r="W333" s="7">
        <f t="shared" si="71"/>
        <v>5918.7643331413892</v>
      </c>
      <c r="X333" s="7"/>
      <c r="Y333" s="7"/>
      <c r="Z333" s="7"/>
      <c r="AA333" s="7"/>
      <c r="AB333" s="7"/>
      <c r="AC333" s="7"/>
      <c r="AD333" s="7"/>
      <c r="AE333" s="7"/>
      <c r="AF333" s="7"/>
      <c r="AG333" s="31" t="s">
        <v>674</v>
      </c>
      <c r="AH333" s="12" t="s">
        <v>675</v>
      </c>
      <c r="AK333" s="12" t="e">
        <f>VLOOKUP(AH333,#REF!,1,0)</f>
        <v>#REF!</v>
      </c>
    </row>
    <row r="334" spans="1:37" s="12" customFormat="1" x14ac:dyDescent="0.25">
      <c r="A334" s="5">
        <v>6340</v>
      </c>
      <c r="B334" s="5" t="s">
        <v>1139</v>
      </c>
      <c r="C334" s="6" t="s">
        <v>604</v>
      </c>
      <c r="D334" s="7">
        <f t="shared" si="65"/>
        <v>396.58554137431798</v>
      </c>
      <c r="E334" s="8">
        <f t="shared" si="66"/>
        <v>2.6978466144567864E-6</v>
      </c>
      <c r="F334" s="8">
        <v>2.5357169286746949E-6</v>
      </c>
      <c r="G334" s="13">
        <f t="shared" si="72"/>
        <v>1.6212968578209147E-7</v>
      </c>
      <c r="H334" s="41">
        <f t="shared" si="73"/>
        <v>8.3000000000000004E-2</v>
      </c>
      <c r="I334" s="41">
        <f t="shared" si="74"/>
        <v>3.7000000000000002E-3</v>
      </c>
      <c r="J334" s="41">
        <f t="shared" si="75"/>
        <v>8.6699999999999999E-2</v>
      </c>
      <c r="K334" s="7">
        <f t="shared" si="67"/>
        <v>15.964710629440491</v>
      </c>
      <c r="L334" s="29">
        <f t="shared" si="76"/>
        <v>1.0860290159132725E-7</v>
      </c>
      <c r="M334" s="38">
        <f t="shared" si="68"/>
        <v>120.22831722361815</v>
      </c>
      <c r="N334" s="39">
        <f t="shared" si="77"/>
        <v>8.1787540075100541E-7</v>
      </c>
      <c r="O334" s="7">
        <v>4680</v>
      </c>
      <c r="P334" s="7">
        <v>0</v>
      </c>
      <c r="Q334" s="7">
        <v>0</v>
      </c>
      <c r="R334" s="7"/>
      <c r="S334" s="7">
        <v>393.12</v>
      </c>
      <c r="T334" s="7">
        <v>17.28</v>
      </c>
      <c r="U334" s="7">
        <f t="shared" si="69"/>
        <v>396.58554137431798</v>
      </c>
      <c r="V334" s="7">
        <f t="shared" si="70"/>
        <v>15.964710629440491</v>
      </c>
      <c r="W334" s="7">
        <f t="shared" si="71"/>
        <v>120.22831722361815</v>
      </c>
      <c r="X334" s="7"/>
      <c r="Y334" s="7"/>
      <c r="Z334" s="7"/>
      <c r="AA334" s="7"/>
      <c r="AB334" s="7"/>
      <c r="AC334" s="7"/>
      <c r="AD334" s="7"/>
      <c r="AE334" s="7"/>
      <c r="AF334" s="7"/>
      <c r="AG334" s="31" t="s">
        <v>676</v>
      </c>
      <c r="AH334" s="12" t="s">
        <v>677</v>
      </c>
      <c r="AK334" s="12" t="e">
        <f>VLOOKUP(AH334,#REF!,1,0)</f>
        <v>#REF!</v>
      </c>
    </row>
    <row r="335" spans="1:37" s="12" customFormat="1" x14ac:dyDescent="0.25">
      <c r="A335" s="5">
        <v>6892</v>
      </c>
      <c r="B335" s="5" t="s">
        <v>1139</v>
      </c>
      <c r="C335" s="6" t="s">
        <v>606</v>
      </c>
      <c r="D335" s="7">
        <f t="shared" si="65"/>
        <v>91739.198036601287</v>
      </c>
      <c r="E335" s="8">
        <f t="shared" si="66"/>
        <v>6.2407288974366247E-4</v>
      </c>
      <c r="F335" s="8">
        <v>5.9072607807508467E-4</v>
      </c>
      <c r="G335" s="13">
        <f t="shared" si="72"/>
        <v>3.3346811668577797E-5</v>
      </c>
      <c r="H335" s="41">
        <f t="shared" si="73"/>
        <v>8.3000000000000004E-2</v>
      </c>
      <c r="I335" s="41">
        <f t="shared" si="74"/>
        <v>3.7000000000000002E-3</v>
      </c>
      <c r="J335" s="41">
        <f t="shared" si="75"/>
        <v>8.6699999999999999E-2</v>
      </c>
      <c r="K335" s="7">
        <f t="shared" si="67"/>
        <v>3850.9413479594991</v>
      </c>
      <c r="L335" s="29">
        <f t="shared" si="76"/>
        <v>2.619674192372605E-5</v>
      </c>
      <c r="M335" s="38">
        <f t="shared" si="68"/>
        <v>27811.526777206611</v>
      </c>
      <c r="N335" s="39">
        <f t="shared" si="77"/>
        <v>1.891930631125625E-4</v>
      </c>
      <c r="O335" s="7">
        <v>1082590.18</v>
      </c>
      <c r="P335" s="7">
        <v>43989.38</v>
      </c>
      <c r="Q335" s="7">
        <v>0</v>
      </c>
      <c r="R335" s="7"/>
      <c r="S335" s="7">
        <v>90937.54</v>
      </c>
      <c r="T335" s="7">
        <v>4168.21</v>
      </c>
      <c r="U335" s="7">
        <f t="shared" si="69"/>
        <v>91739.198036601287</v>
      </c>
      <c r="V335" s="7">
        <f t="shared" si="70"/>
        <v>3850.9413479594991</v>
      </c>
      <c r="W335" s="7">
        <f t="shared" si="71"/>
        <v>27811.526777206611</v>
      </c>
      <c r="X335" s="7"/>
      <c r="Y335" s="7"/>
      <c r="Z335" s="7"/>
      <c r="AA335" s="7"/>
      <c r="AB335" s="7"/>
      <c r="AC335" s="7"/>
      <c r="AD335" s="7"/>
      <c r="AE335" s="7"/>
      <c r="AF335" s="7"/>
      <c r="AG335" s="31" t="s">
        <v>678</v>
      </c>
      <c r="AH335" s="12" t="s">
        <v>679</v>
      </c>
      <c r="AK335" s="12" t="e">
        <f>VLOOKUP(AH335,#REF!,1,0)</f>
        <v>#REF!</v>
      </c>
    </row>
    <row r="336" spans="1:37" s="12" customFormat="1" x14ac:dyDescent="0.25">
      <c r="A336" s="5">
        <v>6901</v>
      </c>
      <c r="B336" s="5" t="s">
        <v>1139</v>
      </c>
      <c r="C336" s="6" t="s">
        <v>608</v>
      </c>
      <c r="D336" s="7">
        <f t="shared" si="65"/>
        <v>47511.133478691554</v>
      </c>
      <c r="E336" s="8">
        <f t="shared" si="66"/>
        <v>3.2320328714029363E-4</v>
      </c>
      <c r="F336" s="8">
        <v>3.4038088981364637E-4</v>
      </c>
      <c r="G336" s="13">
        <f t="shared" si="72"/>
        <v>-1.717760267335274E-5</v>
      </c>
      <c r="H336" s="41">
        <f t="shared" si="73"/>
        <v>8.3000000000000004E-2</v>
      </c>
      <c r="I336" s="41">
        <f t="shared" si="74"/>
        <v>3.7000000000000002E-3</v>
      </c>
      <c r="J336" s="41">
        <f t="shared" si="75"/>
        <v>8.6699999999999999E-2</v>
      </c>
      <c r="K336" s="7">
        <f t="shared" si="67"/>
        <v>2035.9440694378134</v>
      </c>
      <c r="L336" s="29">
        <f t="shared" si="76"/>
        <v>1.3849886700160647E-5</v>
      </c>
      <c r="M336" s="38">
        <f t="shared" si="68"/>
        <v>14403.408676309602</v>
      </c>
      <c r="N336" s="39">
        <f t="shared" si="77"/>
        <v>9.7981855816934568E-5</v>
      </c>
      <c r="O336" s="7">
        <v>560665.31999999995</v>
      </c>
      <c r="P336" s="7">
        <v>34925.65</v>
      </c>
      <c r="Q336" s="7">
        <v>0</v>
      </c>
      <c r="R336" s="7"/>
      <c r="S336" s="7">
        <v>47095.96</v>
      </c>
      <c r="T336" s="7">
        <v>2203.6799999999998</v>
      </c>
      <c r="U336" s="7">
        <f t="shared" si="69"/>
        <v>47511.133478691554</v>
      </c>
      <c r="V336" s="7">
        <f t="shared" si="70"/>
        <v>2035.9440694378134</v>
      </c>
      <c r="W336" s="7">
        <f t="shared" si="71"/>
        <v>14403.408676309602</v>
      </c>
      <c r="X336" s="7"/>
      <c r="Y336" s="7"/>
      <c r="Z336" s="7"/>
      <c r="AA336" s="7"/>
      <c r="AB336" s="7"/>
      <c r="AC336" s="7"/>
      <c r="AD336" s="7"/>
      <c r="AE336" s="7"/>
      <c r="AF336" s="7"/>
      <c r="AG336" s="31" t="s">
        <v>680</v>
      </c>
      <c r="AH336" s="12" t="s">
        <v>681</v>
      </c>
      <c r="AK336" s="12" t="e">
        <f>VLOOKUP(AH336,#REF!,1,0)</f>
        <v>#REF!</v>
      </c>
    </row>
    <row r="337" spans="1:37" s="12" customFormat="1" x14ac:dyDescent="0.25">
      <c r="A337" s="5">
        <v>6349</v>
      </c>
      <c r="B337" s="5" t="s">
        <v>1139</v>
      </c>
      <c r="C337" s="6" t="s">
        <v>610</v>
      </c>
      <c r="D337" s="7">
        <f t="shared" si="65"/>
        <v>1963.245716862908</v>
      </c>
      <c r="E337" s="8">
        <f t="shared" si="66"/>
        <v>1.3355342689072565E-5</v>
      </c>
      <c r="F337" s="8">
        <v>2.0241606486863726E-5</v>
      </c>
      <c r="G337" s="13">
        <f t="shared" si="72"/>
        <v>-6.8862637977911604E-6</v>
      </c>
      <c r="H337" s="41">
        <f t="shared" si="73"/>
        <v>8.3000000000000004E-2</v>
      </c>
      <c r="I337" s="41">
        <f t="shared" si="74"/>
        <v>3.7000000000000002E-3</v>
      </c>
      <c r="J337" s="41">
        <f t="shared" si="75"/>
        <v>8.6699999999999999E-2</v>
      </c>
      <c r="K337" s="7">
        <f t="shared" si="67"/>
        <v>79.167595708145569</v>
      </c>
      <c r="L337" s="29">
        <f t="shared" si="76"/>
        <v>5.3855223595838143E-7</v>
      </c>
      <c r="M337" s="38">
        <f t="shared" si="68"/>
        <v>595.17482159572398</v>
      </c>
      <c r="N337" s="39">
        <f t="shared" si="77"/>
        <v>4.0487869827216218E-6</v>
      </c>
      <c r="O337" s="7">
        <v>23167.24</v>
      </c>
      <c r="P337" s="7">
        <v>0</v>
      </c>
      <c r="Q337" s="7">
        <v>0</v>
      </c>
      <c r="R337" s="7"/>
      <c r="S337" s="7">
        <v>1946.09</v>
      </c>
      <c r="T337" s="7">
        <v>85.69</v>
      </c>
      <c r="U337" s="7">
        <f t="shared" si="69"/>
        <v>1963.245716862908</v>
      </c>
      <c r="V337" s="7">
        <f t="shared" si="70"/>
        <v>79.167595708145569</v>
      </c>
      <c r="W337" s="7">
        <f t="shared" si="71"/>
        <v>595.17482159572398</v>
      </c>
      <c r="X337" s="7"/>
      <c r="Y337" s="7"/>
      <c r="Z337" s="7"/>
      <c r="AA337" s="7"/>
      <c r="AB337" s="7"/>
      <c r="AC337" s="7"/>
      <c r="AD337" s="7"/>
      <c r="AE337" s="7"/>
      <c r="AF337" s="7"/>
      <c r="AG337" s="31" t="s">
        <v>682</v>
      </c>
      <c r="AH337" s="12" t="s">
        <v>683</v>
      </c>
      <c r="AK337" s="12" t="e">
        <f>VLOOKUP(AH337,#REF!,1,0)</f>
        <v>#REF!</v>
      </c>
    </row>
    <row r="338" spans="1:37" s="12" customFormat="1" x14ac:dyDescent="0.25">
      <c r="A338" s="5">
        <v>6894</v>
      </c>
      <c r="B338" s="5" t="s">
        <v>1139</v>
      </c>
      <c r="C338" s="6" t="s">
        <v>612</v>
      </c>
      <c r="D338" s="7">
        <f t="shared" si="65"/>
        <v>16416.999061295835</v>
      </c>
      <c r="E338" s="8">
        <f t="shared" si="66"/>
        <v>1.116796774374926E-4</v>
      </c>
      <c r="F338" s="8">
        <v>1.1095840715051941E-4</v>
      </c>
      <c r="G338" s="13">
        <f t="shared" si="72"/>
        <v>7.2127028697319107E-7</v>
      </c>
      <c r="H338" s="41">
        <f t="shared" si="73"/>
        <v>8.3000000000000004E-2</v>
      </c>
      <c r="I338" s="41">
        <f t="shared" si="74"/>
        <v>3.7000000000000002E-3</v>
      </c>
      <c r="J338" s="41">
        <f t="shared" si="75"/>
        <v>8.6699999999999999E-2</v>
      </c>
      <c r="K338" s="7">
        <f t="shared" si="67"/>
        <v>913.7209960947132</v>
      </c>
      <c r="L338" s="29">
        <f t="shared" si="76"/>
        <v>6.2157563468647365E-6</v>
      </c>
      <c r="M338" s="38">
        <f t="shared" si="68"/>
        <v>4976.954440046904</v>
      </c>
      <c r="N338" s="39">
        <f t="shared" si="77"/>
        <v>3.3856654581648138E-5</v>
      </c>
      <c r="O338" s="7">
        <v>193732.89</v>
      </c>
      <c r="P338" s="7">
        <v>73572.58</v>
      </c>
      <c r="Q338" s="7">
        <v>0</v>
      </c>
      <c r="R338" s="7"/>
      <c r="S338" s="7">
        <v>16273.54</v>
      </c>
      <c r="T338" s="7">
        <v>989</v>
      </c>
      <c r="U338" s="7">
        <f t="shared" si="69"/>
        <v>16416.999061295835</v>
      </c>
      <c r="V338" s="7">
        <f t="shared" si="70"/>
        <v>913.7209960947132</v>
      </c>
      <c r="W338" s="7">
        <f t="shared" si="71"/>
        <v>4976.954440046904</v>
      </c>
      <c r="X338" s="7"/>
      <c r="Y338" s="7"/>
      <c r="Z338" s="7"/>
      <c r="AA338" s="7"/>
      <c r="AB338" s="7"/>
      <c r="AC338" s="7"/>
      <c r="AD338" s="7"/>
      <c r="AE338" s="7"/>
      <c r="AF338" s="7"/>
      <c r="AG338" s="31" t="s">
        <v>684</v>
      </c>
      <c r="AH338" s="12" t="s">
        <v>685</v>
      </c>
      <c r="AK338" s="12" t="e">
        <f>VLOOKUP(AH338,#REF!,1,0)</f>
        <v>#REF!</v>
      </c>
    </row>
    <row r="339" spans="1:37" s="12" customFormat="1" x14ac:dyDescent="0.25">
      <c r="A339" s="5">
        <v>6903</v>
      </c>
      <c r="B339" s="5" t="s">
        <v>1139</v>
      </c>
      <c r="C339" s="6" t="s">
        <v>614</v>
      </c>
      <c r="D339" s="7">
        <f t="shared" si="65"/>
        <v>14170.286282795845</v>
      </c>
      <c r="E339" s="8">
        <f t="shared" si="66"/>
        <v>9.6395997548083716E-5</v>
      </c>
      <c r="F339" s="8">
        <v>8.5400394599676193E-5</v>
      </c>
      <c r="G339" s="13">
        <f t="shared" si="72"/>
        <v>1.0995602948407523E-5</v>
      </c>
      <c r="H339" s="41">
        <f t="shared" si="73"/>
        <v>8.3000000000000004E-2</v>
      </c>
      <c r="I339" s="41">
        <f t="shared" si="74"/>
        <v>3.7000000000000002E-3</v>
      </c>
      <c r="J339" s="41">
        <f t="shared" si="75"/>
        <v>8.6699999999999999E-2</v>
      </c>
      <c r="K339" s="7">
        <f t="shared" si="67"/>
        <v>571.62533337079969</v>
      </c>
      <c r="L339" s="29">
        <f t="shared" si="76"/>
        <v>3.8885872264228003E-6</v>
      </c>
      <c r="M339" s="38">
        <f t="shared" si="68"/>
        <v>4295.8441410990617</v>
      </c>
      <c r="N339" s="39">
        <f t="shared" si="77"/>
        <v>2.9223275594304452E-5</v>
      </c>
      <c r="O339" s="7">
        <v>167219.12</v>
      </c>
      <c r="P339" s="7">
        <v>0</v>
      </c>
      <c r="Q339" s="7">
        <v>0</v>
      </c>
      <c r="R339" s="7"/>
      <c r="S339" s="7">
        <v>14046.46</v>
      </c>
      <c r="T339" s="7">
        <v>618.72</v>
      </c>
      <c r="U339" s="7">
        <f t="shared" si="69"/>
        <v>14170.286282795845</v>
      </c>
      <c r="V339" s="7">
        <f t="shared" si="70"/>
        <v>571.62533337079969</v>
      </c>
      <c r="W339" s="7">
        <f t="shared" si="71"/>
        <v>4295.8441410990617</v>
      </c>
      <c r="X339" s="7"/>
      <c r="Y339" s="7"/>
      <c r="Z339" s="7"/>
      <c r="AA339" s="7"/>
      <c r="AB339" s="7"/>
      <c r="AC339" s="7"/>
      <c r="AD339" s="7"/>
      <c r="AE339" s="7"/>
      <c r="AF339" s="7"/>
      <c r="AG339" s="31" t="s">
        <v>686</v>
      </c>
      <c r="AH339" s="12" t="s">
        <v>687</v>
      </c>
      <c r="AK339" s="12" t="e">
        <f>VLOOKUP(AH339,#REF!,1,0)</f>
        <v>#REF!</v>
      </c>
    </row>
    <row r="340" spans="1:37" s="12" customFormat="1" x14ac:dyDescent="0.25">
      <c r="A340" s="5">
        <v>6898</v>
      </c>
      <c r="B340" s="5" t="s">
        <v>1139</v>
      </c>
      <c r="C340" s="6" t="s">
        <v>616</v>
      </c>
      <c r="D340" s="7">
        <f t="shared" si="65"/>
        <v>24392.31089381424</v>
      </c>
      <c r="E340" s="8">
        <f t="shared" si="66"/>
        <v>1.6593321364064139E-4</v>
      </c>
      <c r="F340" s="8">
        <v>1.6275298546312267E-4</v>
      </c>
      <c r="G340" s="13">
        <f t="shared" si="72"/>
        <v>3.1802281775187159E-6</v>
      </c>
      <c r="H340" s="41">
        <f t="shared" si="73"/>
        <v>8.3000000000000004E-2</v>
      </c>
      <c r="I340" s="41">
        <f t="shared" si="74"/>
        <v>3.7000000000000002E-3</v>
      </c>
      <c r="J340" s="41">
        <f t="shared" si="75"/>
        <v>8.6699999999999999E-2</v>
      </c>
      <c r="K340" s="7">
        <f t="shared" si="67"/>
        <v>1223.4345345384247</v>
      </c>
      <c r="L340" s="29">
        <f t="shared" si="76"/>
        <v>8.3226400679562082E-6</v>
      </c>
      <c r="M340" s="38">
        <f t="shared" si="68"/>
        <v>7394.7388041326276</v>
      </c>
      <c r="N340" s="39">
        <f t="shared" si="77"/>
        <v>5.030408062378581E-5</v>
      </c>
      <c r="O340" s="7">
        <v>287846.68</v>
      </c>
      <c r="P340" s="7">
        <v>70039</v>
      </c>
      <c r="Q340" s="7">
        <v>0</v>
      </c>
      <c r="R340" s="7"/>
      <c r="S340" s="7">
        <v>24179.16</v>
      </c>
      <c r="T340" s="7">
        <v>1324.23</v>
      </c>
      <c r="U340" s="7">
        <f t="shared" si="69"/>
        <v>24392.31089381424</v>
      </c>
      <c r="V340" s="7">
        <f t="shared" si="70"/>
        <v>1223.4345345384247</v>
      </c>
      <c r="W340" s="7">
        <f t="shared" si="71"/>
        <v>7394.7388041326276</v>
      </c>
      <c r="X340" s="7"/>
      <c r="Y340" s="7"/>
      <c r="Z340" s="7"/>
      <c r="AA340" s="7"/>
      <c r="AB340" s="7"/>
      <c r="AC340" s="7"/>
      <c r="AD340" s="7"/>
      <c r="AE340" s="7"/>
      <c r="AF340" s="7"/>
      <c r="AG340" s="31" t="s">
        <v>688</v>
      </c>
      <c r="AH340" s="12" t="s">
        <v>689</v>
      </c>
      <c r="AK340" s="12" t="e">
        <f>VLOOKUP(AH340,#REF!,1,0)</f>
        <v>#REF!</v>
      </c>
    </row>
    <row r="341" spans="1:37" s="12" customFormat="1" x14ac:dyDescent="0.25">
      <c r="A341" s="5">
        <v>7273</v>
      </c>
      <c r="B341" s="5" t="s">
        <v>1139</v>
      </c>
      <c r="C341" s="6" t="s">
        <v>618</v>
      </c>
      <c r="D341" s="7">
        <f t="shared" si="65"/>
        <v>8691.742321727299</v>
      </c>
      <c r="E341" s="8">
        <f t="shared" si="66"/>
        <v>5.9127187327967643E-5</v>
      </c>
      <c r="F341" s="8">
        <v>4.5066682562673922E-5</v>
      </c>
      <c r="G341" s="13">
        <f t="shared" si="72"/>
        <v>1.4060504765293722E-5</v>
      </c>
      <c r="H341" s="41">
        <f t="shared" si="73"/>
        <v>8.3000000000000004E-2</v>
      </c>
      <c r="I341" s="41">
        <f t="shared" si="74"/>
        <v>3.7000000000000002E-3</v>
      </c>
      <c r="J341" s="41">
        <f t="shared" si="75"/>
        <v>8.6699999999999999E-2</v>
      </c>
      <c r="K341" s="7">
        <f t="shared" si="67"/>
        <v>354.09691220750329</v>
      </c>
      <c r="L341" s="29">
        <f t="shared" si="76"/>
        <v>2.4088098433395831E-6</v>
      </c>
      <c r="M341" s="38">
        <f t="shared" si="68"/>
        <v>2634.9764276863989</v>
      </c>
      <c r="N341" s="39">
        <f t="shared" si="77"/>
        <v>1.7924915290589401E-5</v>
      </c>
      <c r="O341" s="7">
        <v>102568.7</v>
      </c>
      <c r="P341" s="7">
        <v>1030</v>
      </c>
      <c r="Q341" s="7">
        <v>0</v>
      </c>
      <c r="R341" s="7"/>
      <c r="S341" s="7">
        <v>8615.7900000000009</v>
      </c>
      <c r="T341" s="7">
        <v>383.27</v>
      </c>
      <c r="U341" s="7">
        <f t="shared" si="69"/>
        <v>8691.742321727299</v>
      </c>
      <c r="V341" s="7">
        <f t="shared" si="70"/>
        <v>354.09691220750329</v>
      </c>
      <c r="W341" s="7">
        <f t="shared" si="71"/>
        <v>2634.9764276863989</v>
      </c>
      <c r="X341" s="7"/>
      <c r="Y341" s="7"/>
      <c r="Z341" s="7"/>
      <c r="AA341" s="7"/>
      <c r="AB341" s="7"/>
      <c r="AC341" s="7"/>
      <c r="AD341" s="7"/>
      <c r="AE341" s="7"/>
      <c r="AF341" s="7"/>
      <c r="AG341" s="31" t="s">
        <v>690</v>
      </c>
      <c r="AH341" s="12" t="s">
        <v>691</v>
      </c>
      <c r="AK341" s="12" t="e">
        <f>VLOOKUP(AH341,#REF!,1,0)</f>
        <v>#REF!</v>
      </c>
    </row>
    <row r="342" spans="1:37" s="12" customFormat="1" x14ac:dyDescent="0.25">
      <c r="A342" s="5">
        <v>6900</v>
      </c>
      <c r="B342" s="5" t="s">
        <v>1139</v>
      </c>
      <c r="C342" s="6" t="s">
        <v>620</v>
      </c>
      <c r="D342" s="7">
        <f t="shared" si="65"/>
        <v>20195.204707662546</v>
      </c>
      <c r="E342" s="8">
        <f t="shared" si="66"/>
        <v>1.3738162127651735E-4</v>
      </c>
      <c r="F342" s="8">
        <v>1.608914371388951E-4</v>
      </c>
      <c r="G342" s="13">
        <f t="shared" si="72"/>
        <v>-2.3509815862377746E-5</v>
      </c>
      <c r="H342" s="41">
        <f t="shared" si="73"/>
        <v>8.3000000000000004E-2</v>
      </c>
      <c r="I342" s="41">
        <f t="shared" si="74"/>
        <v>3.7000000000000002E-3</v>
      </c>
      <c r="J342" s="41">
        <f t="shared" si="75"/>
        <v>8.6699999999999999E-2</v>
      </c>
      <c r="K342" s="7">
        <f t="shared" si="67"/>
        <v>814.66218395995566</v>
      </c>
      <c r="L342" s="29">
        <f t="shared" si="76"/>
        <v>5.541890426226882E-6</v>
      </c>
      <c r="M342" s="38">
        <f t="shared" si="68"/>
        <v>6122.3499716472352</v>
      </c>
      <c r="N342" s="39">
        <f t="shared" si="77"/>
        <v>4.164841987504114E-5</v>
      </c>
      <c r="O342" s="7">
        <v>238318.16</v>
      </c>
      <c r="P342" s="7">
        <v>0</v>
      </c>
      <c r="Q342" s="7">
        <v>0</v>
      </c>
      <c r="R342" s="7"/>
      <c r="S342" s="7">
        <v>20018.73</v>
      </c>
      <c r="T342" s="7">
        <v>881.78</v>
      </c>
      <c r="U342" s="7">
        <f t="shared" si="69"/>
        <v>20195.204707662546</v>
      </c>
      <c r="V342" s="7">
        <f t="shared" si="70"/>
        <v>814.66218395995566</v>
      </c>
      <c r="W342" s="7">
        <f t="shared" si="71"/>
        <v>6122.3499716472352</v>
      </c>
      <c r="X342" s="7"/>
      <c r="Y342" s="7"/>
      <c r="Z342" s="7"/>
      <c r="AA342" s="7"/>
      <c r="AB342" s="7"/>
      <c r="AC342" s="7"/>
      <c r="AD342" s="7"/>
      <c r="AE342" s="7"/>
      <c r="AF342" s="7"/>
      <c r="AG342" s="31" t="s">
        <v>692</v>
      </c>
      <c r="AH342" s="12" t="s">
        <v>693</v>
      </c>
      <c r="AK342" s="12" t="e">
        <f>VLOOKUP(AH342,#REF!,1,0)</f>
        <v>#REF!</v>
      </c>
    </row>
    <row r="343" spans="1:37" s="12" customFormat="1" x14ac:dyDescent="0.25">
      <c r="A343" s="5">
        <v>6906</v>
      </c>
      <c r="B343" s="5" t="s">
        <v>1139</v>
      </c>
      <c r="C343" s="6" t="s">
        <v>622</v>
      </c>
      <c r="D343" s="7">
        <f t="shared" si="65"/>
        <v>40576.818339661542</v>
      </c>
      <c r="E343" s="8">
        <f t="shared" si="66"/>
        <v>2.7603132379392634E-4</v>
      </c>
      <c r="F343" s="8">
        <v>2.6428236711999533E-4</v>
      </c>
      <c r="G343" s="13">
        <f t="shared" si="72"/>
        <v>1.1748956673931002E-5</v>
      </c>
      <c r="H343" s="41">
        <f t="shared" si="73"/>
        <v>8.3000000000000004E-2</v>
      </c>
      <c r="I343" s="41">
        <f t="shared" si="74"/>
        <v>3.7000000000000002E-3</v>
      </c>
      <c r="J343" s="41">
        <f t="shared" si="75"/>
        <v>8.6699999999999999E-2</v>
      </c>
      <c r="K343" s="7">
        <f t="shared" si="67"/>
        <v>1719.33835846542</v>
      </c>
      <c r="L343" s="29">
        <f t="shared" si="76"/>
        <v>1.1696117698636811E-5</v>
      </c>
      <c r="M343" s="38">
        <f t="shared" si="68"/>
        <v>12301.211411692364</v>
      </c>
      <c r="N343" s="39">
        <f t="shared" si="77"/>
        <v>8.3681269482863027E-5</v>
      </c>
      <c r="O343" s="7">
        <v>478835.61</v>
      </c>
      <c r="P343" s="7">
        <v>24112.799999999999</v>
      </c>
      <c r="Q343" s="7">
        <v>0</v>
      </c>
      <c r="R343" s="7"/>
      <c r="S343" s="7">
        <v>40222.239999999998</v>
      </c>
      <c r="T343" s="7">
        <v>1860.99</v>
      </c>
      <c r="U343" s="7">
        <f t="shared" si="69"/>
        <v>40576.818339661542</v>
      </c>
      <c r="V343" s="7">
        <f t="shared" si="70"/>
        <v>1719.33835846542</v>
      </c>
      <c r="W343" s="7">
        <f t="shared" si="71"/>
        <v>12301.211411692364</v>
      </c>
      <c r="X343" s="7"/>
      <c r="Y343" s="7"/>
      <c r="Z343" s="7"/>
      <c r="AA343" s="7"/>
      <c r="AB343" s="7"/>
      <c r="AC343" s="7"/>
      <c r="AD343" s="7"/>
      <c r="AE343" s="7"/>
      <c r="AF343" s="7"/>
      <c r="AG343" s="31" t="s">
        <v>694</v>
      </c>
      <c r="AH343" s="12" t="s">
        <v>695</v>
      </c>
      <c r="AK343" s="12" t="e">
        <f>VLOOKUP(AH343,#REF!,1,0)</f>
        <v>#REF!</v>
      </c>
    </row>
    <row r="344" spans="1:37" s="12" customFormat="1" x14ac:dyDescent="0.25">
      <c r="A344" s="5">
        <v>6992</v>
      </c>
      <c r="B344" s="5" t="s">
        <v>1139</v>
      </c>
      <c r="C344" s="6" t="s">
        <v>624</v>
      </c>
      <c r="D344" s="7">
        <f t="shared" si="65"/>
        <v>58355.385389425726</v>
      </c>
      <c r="E344" s="8">
        <f t="shared" si="66"/>
        <v>3.9697331970957799E-4</v>
      </c>
      <c r="F344" s="8">
        <v>3.8938685841151567E-4</v>
      </c>
      <c r="G344" s="13">
        <f t="shared" si="72"/>
        <v>7.5864612980623214E-6</v>
      </c>
      <c r="H344" s="41">
        <f t="shared" si="73"/>
        <v>8.3000000000000004E-2</v>
      </c>
      <c r="I344" s="41">
        <f t="shared" si="74"/>
        <v>3.7000000000000002E-3</v>
      </c>
      <c r="J344" s="41">
        <f t="shared" si="75"/>
        <v>8.6699999999999999E-2</v>
      </c>
      <c r="K344" s="7">
        <f t="shared" si="67"/>
        <v>2354.1111438919056</v>
      </c>
      <c r="L344" s="29">
        <f t="shared" si="76"/>
        <v>1.601427716601836E-5</v>
      </c>
      <c r="M344" s="38">
        <f t="shared" si="68"/>
        <v>17690.936895968003</v>
      </c>
      <c r="N344" s="39">
        <f t="shared" si="77"/>
        <v>1.2034587556057244E-4</v>
      </c>
      <c r="O344" s="7">
        <v>688635.18</v>
      </c>
      <c r="P344" s="7">
        <v>0</v>
      </c>
      <c r="Q344" s="7">
        <v>0</v>
      </c>
      <c r="R344" s="7"/>
      <c r="S344" s="7">
        <v>57845.45</v>
      </c>
      <c r="T344" s="7">
        <v>2548.06</v>
      </c>
      <c r="U344" s="7">
        <f t="shared" si="69"/>
        <v>58355.385389425726</v>
      </c>
      <c r="V344" s="7">
        <f t="shared" si="70"/>
        <v>2354.1111438919056</v>
      </c>
      <c r="W344" s="7">
        <f t="shared" si="71"/>
        <v>17690.936895968003</v>
      </c>
      <c r="X344" s="7"/>
      <c r="Y344" s="7"/>
      <c r="Z344" s="7"/>
      <c r="AA344" s="7"/>
      <c r="AB344" s="7"/>
      <c r="AC344" s="7"/>
      <c r="AD344" s="7"/>
      <c r="AE344" s="7"/>
      <c r="AF344" s="7"/>
      <c r="AG344" s="31" t="s">
        <v>696</v>
      </c>
      <c r="AH344" s="12" t="s">
        <v>697</v>
      </c>
      <c r="AK344" s="12" t="e">
        <f>VLOOKUP(AH344,#REF!,1,0)</f>
        <v>#REF!</v>
      </c>
    </row>
    <row r="345" spans="1:37" s="12" customFormat="1" x14ac:dyDescent="0.25">
      <c r="A345" s="5">
        <v>6881</v>
      </c>
      <c r="B345" s="5" t="s">
        <v>1139</v>
      </c>
      <c r="C345" s="6" t="s">
        <v>632</v>
      </c>
      <c r="D345" s="7">
        <f t="shared" si="65"/>
        <v>13447.530520529321</v>
      </c>
      <c r="E345" s="8">
        <f t="shared" si="66"/>
        <v>9.1479317581505022E-5</v>
      </c>
      <c r="F345" s="8">
        <v>8.0641823629778179E-5</v>
      </c>
      <c r="G345" s="13">
        <f t="shared" si="72"/>
        <v>1.0837493951726843E-5</v>
      </c>
      <c r="H345" s="41">
        <f t="shared" si="73"/>
        <v>8.3000000000000004E-2</v>
      </c>
      <c r="I345" s="41">
        <f t="shared" si="74"/>
        <v>3.7000000000000002E-3</v>
      </c>
      <c r="J345" s="41">
        <f t="shared" si="75"/>
        <v>8.6699999999999999E-2</v>
      </c>
      <c r="K345" s="7">
        <f t="shared" si="67"/>
        <v>572.16118592664895</v>
      </c>
      <c r="L345" s="29">
        <f t="shared" si="76"/>
        <v>3.8922324627030644E-6</v>
      </c>
      <c r="M345" s="38">
        <f t="shared" si="68"/>
        <v>4076.7345165780789</v>
      </c>
      <c r="N345" s="39">
        <f t="shared" si="77"/>
        <v>2.7732741782455526E-5</v>
      </c>
      <c r="O345" s="7">
        <v>158690.76999999999</v>
      </c>
      <c r="P345" s="7">
        <v>8675.02</v>
      </c>
      <c r="Q345" s="7">
        <v>0</v>
      </c>
      <c r="R345" s="7"/>
      <c r="S345" s="7">
        <v>13330.02</v>
      </c>
      <c r="T345" s="7">
        <v>619.29999999999995</v>
      </c>
      <c r="U345" s="7">
        <f t="shared" si="69"/>
        <v>13447.530520529321</v>
      </c>
      <c r="V345" s="7">
        <f t="shared" si="70"/>
        <v>572.16118592664895</v>
      </c>
      <c r="W345" s="7">
        <f t="shared" si="71"/>
        <v>4076.7345165780789</v>
      </c>
      <c r="X345" s="7"/>
      <c r="Y345" s="7"/>
      <c r="Z345" s="7"/>
      <c r="AA345" s="7"/>
      <c r="AB345" s="7"/>
      <c r="AC345" s="7"/>
      <c r="AD345" s="7"/>
      <c r="AE345" s="7"/>
      <c r="AF345" s="7"/>
      <c r="AG345" s="31" t="s">
        <v>698</v>
      </c>
      <c r="AH345" s="12" t="s">
        <v>699</v>
      </c>
      <c r="AK345" s="12" t="e">
        <f>VLOOKUP(AH345,#REF!,1,0)</f>
        <v>#REF!</v>
      </c>
    </row>
    <row r="346" spans="1:37" s="12" customFormat="1" x14ac:dyDescent="0.25">
      <c r="A346" s="5">
        <v>6904</v>
      </c>
      <c r="B346" s="5" t="s">
        <v>1139</v>
      </c>
      <c r="C346" s="6" t="s">
        <v>634</v>
      </c>
      <c r="D346" s="7">
        <f t="shared" si="65"/>
        <v>10986.908507716626</v>
      </c>
      <c r="E346" s="8">
        <f t="shared" si="66"/>
        <v>7.4740480498034731E-5</v>
      </c>
      <c r="F346" s="8">
        <v>7.4463135199909287E-5</v>
      </c>
      <c r="G346" s="13">
        <f t="shared" si="72"/>
        <v>2.7734529812544438E-7</v>
      </c>
      <c r="H346" s="41">
        <f t="shared" si="73"/>
        <v>8.3000000000000004E-2</v>
      </c>
      <c r="I346" s="41">
        <f t="shared" si="74"/>
        <v>3.7000000000000002E-3</v>
      </c>
      <c r="J346" s="41">
        <f t="shared" si="75"/>
        <v>8.6699999999999999E-2</v>
      </c>
      <c r="K346" s="7">
        <f t="shared" si="67"/>
        <v>443.29788508206803</v>
      </c>
      <c r="L346" s="29">
        <f t="shared" si="76"/>
        <v>3.0156159862008469E-6</v>
      </c>
      <c r="M346" s="38">
        <f t="shared" si="68"/>
        <v>3330.7757937797692</v>
      </c>
      <c r="N346" s="39">
        <f t="shared" si="77"/>
        <v>2.26582193784064E-5</v>
      </c>
      <c r="O346" s="7">
        <v>129654.19</v>
      </c>
      <c r="P346" s="7">
        <v>0</v>
      </c>
      <c r="Q346" s="7">
        <v>0</v>
      </c>
      <c r="R346" s="7"/>
      <c r="S346" s="7">
        <v>10890.9</v>
      </c>
      <c r="T346" s="7">
        <v>479.82</v>
      </c>
      <c r="U346" s="7">
        <f t="shared" si="69"/>
        <v>10986.908507716626</v>
      </c>
      <c r="V346" s="7">
        <f t="shared" si="70"/>
        <v>443.29788508206803</v>
      </c>
      <c r="W346" s="7">
        <f t="shared" si="71"/>
        <v>3330.7757937797692</v>
      </c>
      <c r="X346" s="7"/>
      <c r="Y346" s="7"/>
      <c r="Z346" s="7"/>
      <c r="AA346" s="7"/>
      <c r="AB346" s="7"/>
      <c r="AC346" s="7"/>
      <c r="AD346" s="7"/>
      <c r="AE346" s="7"/>
      <c r="AF346" s="7"/>
      <c r="AG346" s="31" t="s">
        <v>700</v>
      </c>
      <c r="AH346" s="12" t="s">
        <v>701</v>
      </c>
      <c r="AK346" s="12" t="e">
        <f>VLOOKUP(AH346,#REF!,1,0)</f>
        <v>#REF!</v>
      </c>
    </row>
    <row r="347" spans="1:37" s="12" customFormat="1" x14ac:dyDescent="0.25">
      <c r="A347" s="5">
        <v>6905</v>
      </c>
      <c r="B347" s="5" t="s">
        <v>1139</v>
      </c>
      <c r="C347" s="6" t="s">
        <v>636</v>
      </c>
      <c r="D347" s="7">
        <f t="shared" si="65"/>
        <v>47317.087821173882</v>
      </c>
      <c r="E347" s="8">
        <f t="shared" si="66"/>
        <v>3.2188325560719748E-4</v>
      </c>
      <c r="F347" s="8">
        <v>3.3648382329558665E-4</v>
      </c>
      <c r="G347" s="13">
        <f t="shared" si="72"/>
        <v>-1.4600567688389165E-5</v>
      </c>
      <c r="H347" s="41">
        <f t="shared" si="73"/>
        <v>8.3000000000000004E-2</v>
      </c>
      <c r="I347" s="41">
        <f t="shared" si="74"/>
        <v>3.7000000000000002E-3</v>
      </c>
      <c r="J347" s="41">
        <f t="shared" si="75"/>
        <v>8.6699999999999999E-2</v>
      </c>
      <c r="K347" s="7">
        <f t="shared" si="67"/>
        <v>2105.1891540255779</v>
      </c>
      <c r="L347" s="29">
        <f t="shared" si="76"/>
        <v>1.4320939216032755E-5</v>
      </c>
      <c r="M347" s="38">
        <f t="shared" si="68"/>
        <v>14344.582066577299</v>
      </c>
      <c r="N347" s="39">
        <f t="shared" si="77"/>
        <v>9.7581676906336132E-5</v>
      </c>
      <c r="O347" s="7">
        <v>558374.92000000004</v>
      </c>
      <c r="P347" s="7">
        <v>57459</v>
      </c>
      <c r="Q347" s="7">
        <v>0</v>
      </c>
      <c r="R347" s="7"/>
      <c r="S347" s="7">
        <v>46903.61</v>
      </c>
      <c r="T347" s="7">
        <v>2278.63</v>
      </c>
      <c r="U347" s="7">
        <f t="shared" si="69"/>
        <v>47317.087821173882</v>
      </c>
      <c r="V347" s="7">
        <f t="shared" si="70"/>
        <v>2105.1891540255779</v>
      </c>
      <c r="W347" s="7">
        <f t="shared" si="71"/>
        <v>14344.582066577299</v>
      </c>
      <c r="X347" s="7"/>
      <c r="Y347" s="7"/>
      <c r="Z347" s="7"/>
      <c r="AA347" s="7"/>
      <c r="AB347" s="7"/>
      <c r="AC347" s="7"/>
      <c r="AD347" s="7"/>
      <c r="AE347" s="7"/>
      <c r="AF347" s="7"/>
      <c r="AG347" s="31" t="s">
        <v>702</v>
      </c>
      <c r="AH347" s="12" t="s">
        <v>703</v>
      </c>
      <c r="AK347" s="12" t="e">
        <f>VLOOKUP(AH347,#REF!,1,0)</f>
        <v>#REF!</v>
      </c>
    </row>
    <row r="348" spans="1:37" s="12" customFormat="1" x14ac:dyDescent="0.25">
      <c r="A348" s="5">
        <v>6907</v>
      </c>
      <c r="B348" s="5" t="s">
        <v>1139</v>
      </c>
      <c r="C348" s="6" t="s">
        <v>626</v>
      </c>
      <c r="D348" s="7">
        <f t="shared" si="65"/>
        <v>6860.570727464933</v>
      </c>
      <c r="E348" s="8">
        <f t="shared" si="66"/>
        <v>4.667030332521141E-5</v>
      </c>
      <c r="F348" s="8">
        <v>6.8293569580275731E-5</v>
      </c>
      <c r="G348" s="13">
        <f t="shared" si="72"/>
        <v>-2.1623266255064321E-5</v>
      </c>
      <c r="H348" s="41">
        <f t="shared" si="73"/>
        <v>8.3000000000000004E-2</v>
      </c>
      <c r="I348" s="41">
        <f t="shared" si="74"/>
        <v>3.7000000000000002E-3</v>
      </c>
      <c r="J348" s="41">
        <f t="shared" si="75"/>
        <v>8.6699999999999999E-2</v>
      </c>
      <c r="K348" s="7">
        <f t="shared" si="67"/>
        <v>502.47263715473372</v>
      </c>
      <c r="L348" s="29">
        <f t="shared" si="76"/>
        <v>3.4181631995645337E-6</v>
      </c>
      <c r="M348" s="38">
        <f t="shared" si="68"/>
        <v>2079.841012101348</v>
      </c>
      <c r="N348" s="39">
        <f t="shared" si="77"/>
        <v>1.4148503784735709E-5</v>
      </c>
      <c r="O348" s="7">
        <v>80959.710000000006</v>
      </c>
      <c r="P348" s="7">
        <v>66034.63</v>
      </c>
      <c r="Q348" s="7">
        <v>0</v>
      </c>
      <c r="R348" s="7"/>
      <c r="S348" s="7">
        <v>6800.62</v>
      </c>
      <c r="T348" s="7">
        <v>543.87</v>
      </c>
      <c r="U348" s="7">
        <f t="shared" si="69"/>
        <v>6860.570727464933</v>
      </c>
      <c r="V348" s="7">
        <f t="shared" si="70"/>
        <v>502.47263715473372</v>
      </c>
      <c r="W348" s="7">
        <f t="shared" si="71"/>
        <v>2079.841012101348</v>
      </c>
      <c r="X348" s="7"/>
      <c r="Y348" s="7"/>
      <c r="Z348" s="7"/>
      <c r="AA348" s="7"/>
      <c r="AB348" s="7"/>
      <c r="AC348" s="7"/>
      <c r="AD348" s="7"/>
      <c r="AE348" s="7"/>
      <c r="AF348" s="7"/>
      <c r="AG348" s="31" t="s">
        <v>704</v>
      </c>
      <c r="AH348" s="12" t="s">
        <v>705</v>
      </c>
      <c r="AK348" s="12" t="e">
        <f>VLOOKUP(AH348,#REF!,1,0)</f>
        <v>#REF!</v>
      </c>
    </row>
    <row r="349" spans="1:37" s="12" customFormat="1" x14ac:dyDescent="0.25">
      <c r="A349" s="5">
        <v>6908</v>
      </c>
      <c r="B349" s="5" t="s">
        <v>1139</v>
      </c>
      <c r="C349" s="6" t="s">
        <v>628</v>
      </c>
      <c r="D349" s="7">
        <f t="shared" si="65"/>
        <v>101708.69595674459</v>
      </c>
      <c r="E349" s="8">
        <f t="shared" si="66"/>
        <v>6.9189224623983532E-4</v>
      </c>
      <c r="F349" s="8">
        <v>6.3507113927619579E-4</v>
      </c>
      <c r="G349" s="13">
        <f t="shared" si="72"/>
        <v>5.6821106963639528E-5</v>
      </c>
      <c r="H349" s="41">
        <f t="shared" si="73"/>
        <v>8.3000000000000004E-2</v>
      </c>
      <c r="I349" s="41">
        <f t="shared" si="74"/>
        <v>3.7000000000000002E-3</v>
      </c>
      <c r="J349" s="41">
        <f t="shared" si="75"/>
        <v>8.6699999999999999E-2</v>
      </c>
      <c r="K349" s="7">
        <f t="shared" si="67"/>
        <v>5081.3327268867952</v>
      </c>
      <c r="L349" s="29">
        <f t="shared" si="76"/>
        <v>3.4566707214424318E-5</v>
      </c>
      <c r="M349" s="38">
        <f t="shared" si="68"/>
        <v>30833.865802349927</v>
      </c>
      <c r="N349" s="39">
        <f t="shared" si="77"/>
        <v>2.0975308423301867E-4</v>
      </c>
      <c r="O349" s="7">
        <v>1200236.3899999999</v>
      </c>
      <c r="P349" s="7">
        <v>286276.77</v>
      </c>
      <c r="Q349" s="7">
        <v>0</v>
      </c>
      <c r="R349" s="7"/>
      <c r="S349" s="7">
        <v>100819.92</v>
      </c>
      <c r="T349" s="7">
        <v>5499.97</v>
      </c>
      <c r="U349" s="7">
        <f t="shared" si="69"/>
        <v>101708.69595674459</v>
      </c>
      <c r="V349" s="7">
        <f t="shared" si="70"/>
        <v>5081.3327268867952</v>
      </c>
      <c r="W349" s="7">
        <f t="shared" si="71"/>
        <v>30833.865802349927</v>
      </c>
      <c r="X349" s="7"/>
      <c r="Y349" s="7"/>
      <c r="Z349" s="7"/>
      <c r="AA349" s="7"/>
      <c r="AB349" s="7"/>
      <c r="AC349" s="7"/>
      <c r="AD349" s="7"/>
      <c r="AE349" s="7"/>
      <c r="AF349" s="7"/>
      <c r="AG349" s="31" t="s">
        <v>706</v>
      </c>
      <c r="AH349" s="12" t="s">
        <v>707</v>
      </c>
      <c r="AK349" s="12" t="e">
        <f>VLOOKUP(AH349,#REF!,1,0)</f>
        <v>#REF!</v>
      </c>
    </row>
    <row r="350" spans="1:37" s="12" customFormat="1" x14ac:dyDescent="0.25">
      <c r="A350" s="5">
        <v>6909</v>
      </c>
      <c r="B350" s="5" t="s">
        <v>1139</v>
      </c>
      <c r="C350" s="6" t="s">
        <v>630</v>
      </c>
      <c r="D350" s="7">
        <f t="shared" si="65"/>
        <v>20062.384061607037</v>
      </c>
      <c r="E350" s="8">
        <f t="shared" si="66"/>
        <v>1.3647808422610175E-4</v>
      </c>
      <c r="F350" s="8">
        <v>1.2102468569091668E-4</v>
      </c>
      <c r="G350" s="13">
        <f t="shared" si="72"/>
        <v>1.5453398535185067E-5</v>
      </c>
      <c r="H350" s="41">
        <f t="shared" si="73"/>
        <v>8.3000000000000004E-2</v>
      </c>
      <c r="I350" s="41">
        <f t="shared" si="74"/>
        <v>3.7000000000000002E-3</v>
      </c>
      <c r="J350" s="41">
        <f t="shared" si="75"/>
        <v>8.6699999999999999E-2</v>
      </c>
      <c r="K350" s="7">
        <f t="shared" si="67"/>
        <v>1312.9496278767633</v>
      </c>
      <c r="L350" s="29">
        <f t="shared" si="76"/>
        <v>8.931583073464524E-6</v>
      </c>
      <c r="M350" s="38">
        <f t="shared" si="68"/>
        <v>6082.084250631613</v>
      </c>
      <c r="N350" s="39">
        <f t="shared" si="77"/>
        <v>4.1374504848426173E-5</v>
      </c>
      <c r="O350" s="7">
        <v>236750.39</v>
      </c>
      <c r="P350" s="7">
        <v>147331.95000000001</v>
      </c>
      <c r="Q350" s="7">
        <v>0</v>
      </c>
      <c r="R350" s="7"/>
      <c r="S350" s="7">
        <v>19887.07</v>
      </c>
      <c r="T350" s="7">
        <v>1421.12</v>
      </c>
      <c r="U350" s="7">
        <f t="shared" si="69"/>
        <v>20062.384061607037</v>
      </c>
      <c r="V350" s="7">
        <f t="shared" si="70"/>
        <v>1312.9496278767633</v>
      </c>
      <c r="W350" s="7">
        <f t="shared" si="71"/>
        <v>6082.084250631613</v>
      </c>
      <c r="X350" s="7"/>
      <c r="Y350" s="7"/>
      <c r="Z350" s="7"/>
      <c r="AA350" s="7"/>
      <c r="AB350" s="7"/>
      <c r="AC350" s="7"/>
      <c r="AD350" s="7"/>
      <c r="AE350" s="7"/>
      <c r="AF350" s="7"/>
      <c r="AG350" s="31" t="s">
        <v>708</v>
      </c>
      <c r="AH350" s="12" t="s">
        <v>709</v>
      </c>
      <c r="AK350" s="12" t="e">
        <f>VLOOKUP(AH350,#REF!,1,0)</f>
        <v>#REF!</v>
      </c>
    </row>
    <row r="351" spans="1:37" s="12" customFormat="1" x14ac:dyDescent="0.25">
      <c r="A351" s="5">
        <v>6973</v>
      </c>
      <c r="B351" s="5" t="s">
        <v>1139</v>
      </c>
      <c r="C351" s="6" t="s">
        <v>638</v>
      </c>
      <c r="D351" s="7">
        <f t="shared" si="65"/>
        <v>17217.897670618866</v>
      </c>
      <c r="E351" s="8">
        <f t="shared" si="66"/>
        <v>1.1712793859748759E-4</v>
      </c>
      <c r="F351" s="8">
        <v>1.224757782740123E-4</v>
      </c>
      <c r="G351" s="13">
        <f t="shared" si="72"/>
        <v>-5.34783967652471E-6</v>
      </c>
      <c r="H351" s="41">
        <f t="shared" si="73"/>
        <v>8.3000000000000004E-2</v>
      </c>
      <c r="I351" s="41">
        <f t="shared" si="74"/>
        <v>3.7000000000000002E-3</v>
      </c>
      <c r="J351" s="41">
        <f t="shared" si="75"/>
        <v>8.6699999999999999E-2</v>
      </c>
      <c r="K351" s="7">
        <f t="shared" si="67"/>
        <v>695.57357284103909</v>
      </c>
      <c r="L351" s="29">
        <f t="shared" si="76"/>
        <v>4.7317680873887993E-6</v>
      </c>
      <c r="M351" s="38">
        <f t="shared" si="68"/>
        <v>5219.7537406264473</v>
      </c>
      <c r="N351" s="39">
        <f t="shared" si="77"/>
        <v>3.5508341803504621E-5</v>
      </c>
      <c r="O351" s="7">
        <v>203183.44</v>
      </c>
      <c r="P351" s="7">
        <v>294.69</v>
      </c>
      <c r="Q351" s="7">
        <v>0</v>
      </c>
      <c r="R351" s="7"/>
      <c r="S351" s="7">
        <v>17067.439999999999</v>
      </c>
      <c r="T351" s="7">
        <v>752.88</v>
      </c>
      <c r="U351" s="7">
        <f t="shared" si="69"/>
        <v>17217.897670618866</v>
      </c>
      <c r="V351" s="7">
        <f t="shared" si="70"/>
        <v>695.57357284103909</v>
      </c>
      <c r="W351" s="7">
        <f t="shared" si="71"/>
        <v>5219.7537406264473</v>
      </c>
      <c r="X351" s="7"/>
      <c r="Y351" s="7"/>
      <c r="Z351" s="7"/>
      <c r="AA351" s="7"/>
      <c r="AB351" s="7"/>
      <c r="AC351" s="7"/>
      <c r="AD351" s="7"/>
      <c r="AE351" s="7"/>
      <c r="AF351" s="7"/>
      <c r="AG351" s="31" t="s">
        <v>710</v>
      </c>
      <c r="AH351" s="12" t="s">
        <v>711</v>
      </c>
      <c r="AK351" s="12" t="e">
        <f>VLOOKUP(AH351,#REF!,1,0)</f>
        <v>#REF!</v>
      </c>
    </row>
    <row r="352" spans="1:37" s="12" customFormat="1" x14ac:dyDescent="0.25">
      <c r="A352" s="5">
        <v>6882</v>
      </c>
      <c r="B352" s="5" t="s">
        <v>1139</v>
      </c>
      <c r="C352" s="6" t="s">
        <v>640</v>
      </c>
      <c r="D352" s="7">
        <f t="shared" si="65"/>
        <v>28225.961038944519</v>
      </c>
      <c r="E352" s="8">
        <f t="shared" si="66"/>
        <v>1.9201232895384846E-4</v>
      </c>
      <c r="F352" s="8">
        <v>1.7466299102403195E-4</v>
      </c>
      <c r="G352" s="13">
        <f t="shared" si="72"/>
        <v>1.7349337929816507E-5</v>
      </c>
      <c r="H352" s="41">
        <f t="shared" si="73"/>
        <v>8.3000000000000004E-2</v>
      </c>
      <c r="I352" s="41">
        <f t="shared" si="74"/>
        <v>3.7000000000000002E-3</v>
      </c>
      <c r="J352" s="41">
        <f t="shared" si="75"/>
        <v>8.6699999999999999E-2</v>
      </c>
      <c r="K352" s="7">
        <f t="shared" si="67"/>
        <v>1188.7888951516181</v>
      </c>
      <c r="L352" s="29">
        <f t="shared" si="76"/>
        <v>8.086956687766696E-6</v>
      </c>
      <c r="M352" s="38">
        <f t="shared" si="68"/>
        <v>8556.9428123167254</v>
      </c>
      <c r="N352" s="39">
        <f t="shared" si="77"/>
        <v>5.8210188692985878E-5</v>
      </c>
      <c r="O352" s="7">
        <v>333088.73</v>
      </c>
      <c r="P352" s="7">
        <v>14676</v>
      </c>
      <c r="Q352" s="7">
        <v>0</v>
      </c>
      <c r="R352" s="7"/>
      <c r="S352" s="7">
        <v>27979.31</v>
      </c>
      <c r="T352" s="7">
        <v>1286.73</v>
      </c>
      <c r="U352" s="7">
        <f t="shared" si="69"/>
        <v>28225.961038944519</v>
      </c>
      <c r="V352" s="7">
        <f t="shared" si="70"/>
        <v>1188.7888951516181</v>
      </c>
      <c r="W352" s="7">
        <f t="shared" si="71"/>
        <v>8556.9428123167254</v>
      </c>
      <c r="X352" s="7"/>
      <c r="Y352" s="7"/>
      <c r="Z352" s="7"/>
      <c r="AA352" s="7"/>
      <c r="AB352" s="7"/>
      <c r="AC352" s="7"/>
      <c r="AD352" s="7"/>
      <c r="AE352" s="7"/>
      <c r="AF352" s="7"/>
      <c r="AG352" s="31" t="s">
        <v>712</v>
      </c>
      <c r="AH352" s="12" t="s">
        <v>713</v>
      </c>
      <c r="AK352" s="12" t="e">
        <f>VLOOKUP(AH352,#REF!,1,0)</f>
        <v>#REF!</v>
      </c>
    </row>
    <row r="353" spans="1:37" s="12" customFormat="1" x14ac:dyDescent="0.25">
      <c r="A353" s="5">
        <v>6911</v>
      </c>
      <c r="B353" s="5" t="s">
        <v>1139</v>
      </c>
      <c r="C353" s="6" t="s">
        <v>642</v>
      </c>
      <c r="D353" s="7">
        <f t="shared" si="65"/>
        <v>34410.60521870997</v>
      </c>
      <c r="E353" s="8">
        <f t="shared" si="66"/>
        <v>2.3408451671989643E-4</v>
      </c>
      <c r="F353" s="8">
        <v>2.2987423856842519E-4</v>
      </c>
      <c r="G353" s="13">
        <f t="shared" si="72"/>
        <v>4.2102781514712453E-6</v>
      </c>
      <c r="H353" s="41">
        <f t="shared" si="73"/>
        <v>8.3000000000000004E-2</v>
      </c>
      <c r="I353" s="41">
        <f t="shared" si="74"/>
        <v>3.7000000000000002E-3</v>
      </c>
      <c r="J353" s="41">
        <f t="shared" si="75"/>
        <v>8.6699999999999999E-2</v>
      </c>
      <c r="K353" s="7">
        <f t="shared" si="67"/>
        <v>1478.4172015881518</v>
      </c>
      <c r="L353" s="29">
        <f t="shared" si="76"/>
        <v>1.0057206897249635E-5</v>
      </c>
      <c r="M353" s="38">
        <f t="shared" si="68"/>
        <v>10431.870878991314</v>
      </c>
      <c r="N353" s="39">
        <f t="shared" si="77"/>
        <v>7.0964734205409869E-5</v>
      </c>
      <c r="O353" s="7">
        <v>406070.12</v>
      </c>
      <c r="P353" s="7">
        <v>26409.03</v>
      </c>
      <c r="Q353" s="7">
        <v>0</v>
      </c>
      <c r="R353" s="7"/>
      <c r="S353" s="7">
        <v>34109.910000000003</v>
      </c>
      <c r="T353" s="7">
        <v>1600.22</v>
      </c>
      <c r="U353" s="7">
        <f t="shared" si="69"/>
        <v>34410.60521870997</v>
      </c>
      <c r="V353" s="7">
        <f t="shared" si="70"/>
        <v>1478.4172015881518</v>
      </c>
      <c r="W353" s="7">
        <f t="shared" si="71"/>
        <v>10431.870878991314</v>
      </c>
      <c r="X353" s="7"/>
      <c r="Y353" s="7"/>
      <c r="Z353" s="7"/>
      <c r="AA353" s="7"/>
      <c r="AB353" s="7"/>
      <c r="AC353" s="7"/>
      <c r="AD353" s="7"/>
      <c r="AE353" s="7"/>
      <c r="AF353" s="7"/>
      <c r="AG353" s="31" t="s">
        <v>714</v>
      </c>
      <c r="AH353" s="12" t="s">
        <v>715</v>
      </c>
      <c r="AK353" s="12" t="e">
        <f>VLOOKUP(AH353,#REF!,1,0)</f>
        <v>#REF!</v>
      </c>
    </row>
    <row r="354" spans="1:37" s="12" customFormat="1" x14ac:dyDescent="0.25">
      <c r="A354" s="5">
        <v>6365</v>
      </c>
      <c r="B354" s="5" t="s">
        <v>1139</v>
      </c>
      <c r="C354" s="6" t="s">
        <v>644</v>
      </c>
      <c r="D354" s="7">
        <f t="shared" si="65"/>
        <v>7428.8566634818753</v>
      </c>
      <c r="E354" s="8">
        <f t="shared" si="66"/>
        <v>5.0536173682496193E-5</v>
      </c>
      <c r="F354" s="8">
        <v>5.1641329244541077E-5</v>
      </c>
      <c r="G354" s="13">
        <f t="shared" si="72"/>
        <v>-1.1051555620448847E-6</v>
      </c>
      <c r="H354" s="41">
        <f t="shared" si="73"/>
        <v>8.3000000000000004E-2</v>
      </c>
      <c r="I354" s="41">
        <f t="shared" si="74"/>
        <v>3.7000000000000002E-3</v>
      </c>
      <c r="J354" s="41">
        <f t="shared" si="75"/>
        <v>8.6699999999999999E-2</v>
      </c>
      <c r="K354" s="7">
        <f t="shared" si="67"/>
        <v>299.64320592861304</v>
      </c>
      <c r="L354" s="29">
        <f t="shared" si="76"/>
        <v>2.0383784185830531E-6</v>
      </c>
      <c r="M354" s="38">
        <f t="shared" si="68"/>
        <v>2252.1217804631933</v>
      </c>
      <c r="N354" s="39">
        <f t="shared" si="77"/>
        <v>1.5320475627305552E-5</v>
      </c>
      <c r="O354" s="7">
        <v>87666.09</v>
      </c>
      <c r="P354" s="7">
        <v>0</v>
      </c>
      <c r="Q354" s="7">
        <v>0</v>
      </c>
      <c r="R354" s="7"/>
      <c r="S354" s="7">
        <v>7363.94</v>
      </c>
      <c r="T354" s="7">
        <v>324.33</v>
      </c>
      <c r="U354" s="7">
        <f t="shared" si="69"/>
        <v>7428.8566634818753</v>
      </c>
      <c r="V354" s="7">
        <f t="shared" si="70"/>
        <v>299.64320592861304</v>
      </c>
      <c r="W354" s="7">
        <f t="shared" si="71"/>
        <v>2252.1217804631933</v>
      </c>
      <c r="X354" s="7"/>
      <c r="Y354" s="7"/>
      <c r="Z354" s="7"/>
      <c r="AA354" s="7"/>
      <c r="AB354" s="7"/>
      <c r="AC354" s="7"/>
      <c r="AD354" s="7"/>
      <c r="AE354" s="7"/>
      <c r="AF354" s="7"/>
      <c r="AG354" s="31" t="s">
        <v>716</v>
      </c>
      <c r="AH354" s="12" t="s">
        <v>717</v>
      </c>
      <c r="AK354" s="12" t="e">
        <f>VLOOKUP(AH354,#REF!,1,0)</f>
        <v>#REF!</v>
      </c>
    </row>
    <row r="355" spans="1:37" s="12" customFormat="1" x14ac:dyDescent="0.25">
      <c r="A355" s="5">
        <v>6912</v>
      </c>
      <c r="B355" s="5" t="s">
        <v>1139</v>
      </c>
      <c r="C355" s="6" t="s">
        <v>646</v>
      </c>
      <c r="D355" s="7">
        <f t="shared" si="65"/>
        <v>215364.23879090138</v>
      </c>
      <c r="E355" s="8">
        <f t="shared" si="66"/>
        <v>1.4650551315704666E-3</v>
      </c>
      <c r="F355" s="8">
        <v>1.4072624302768491E-3</v>
      </c>
      <c r="G355" s="13">
        <f t="shared" si="72"/>
        <v>5.7792701293617448E-5</v>
      </c>
      <c r="H355" s="41">
        <f t="shared" si="73"/>
        <v>8.3000000000000004E-2</v>
      </c>
      <c r="I355" s="41">
        <f t="shared" si="74"/>
        <v>3.7000000000000002E-3</v>
      </c>
      <c r="J355" s="41">
        <f t="shared" si="75"/>
        <v>8.6699999999999999E-2</v>
      </c>
      <c r="K355" s="7">
        <f t="shared" si="67"/>
        <v>9253.9334297505757</v>
      </c>
      <c r="L355" s="29">
        <f t="shared" si="76"/>
        <v>6.2951596488731171E-5</v>
      </c>
      <c r="M355" s="38">
        <f t="shared" si="68"/>
        <v>65289.520970045902</v>
      </c>
      <c r="N355" s="39">
        <f t="shared" si="77"/>
        <v>4.4414406157659836E-4</v>
      </c>
      <c r="O355" s="7">
        <v>2541457</v>
      </c>
      <c r="P355" s="7">
        <v>165686.53</v>
      </c>
      <c r="Q355" s="7">
        <v>0</v>
      </c>
      <c r="R355" s="7"/>
      <c r="S355" s="7">
        <v>213482.29</v>
      </c>
      <c r="T355" s="7">
        <v>10016.34</v>
      </c>
      <c r="U355" s="7">
        <f t="shared" si="69"/>
        <v>215364.23879090138</v>
      </c>
      <c r="V355" s="7">
        <f t="shared" si="70"/>
        <v>9253.9334297505757</v>
      </c>
      <c r="W355" s="7">
        <f t="shared" si="71"/>
        <v>65289.520970045902</v>
      </c>
      <c r="X355" s="7"/>
      <c r="Y355" s="7"/>
      <c r="Z355" s="7"/>
      <c r="AA355" s="7"/>
      <c r="AB355" s="7"/>
      <c r="AC355" s="7"/>
      <c r="AD355" s="7"/>
      <c r="AE355" s="7"/>
      <c r="AF355" s="7"/>
      <c r="AG355" s="31" t="s">
        <v>718</v>
      </c>
      <c r="AH355" s="12" t="s">
        <v>719</v>
      </c>
      <c r="AK355" s="12" t="e">
        <f>VLOOKUP(AH355,#REF!,1,0)</f>
        <v>#REF!</v>
      </c>
    </row>
    <row r="356" spans="1:37" s="12" customFormat="1" x14ac:dyDescent="0.25">
      <c r="A356" s="5">
        <v>6913</v>
      </c>
      <c r="B356" s="5" t="s">
        <v>1139</v>
      </c>
      <c r="C356" s="6" t="s">
        <v>648</v>
      </c>
      <c r="D356" s="7">
        <f t="shared" si="65"/>
        <v>23849.830457767675</v>
      </c>
      <c r="E356" s="8">
        <f t="shared" si="66"/>
        <v>1.6224288997749022E-4</v>
      </c>
      <c r="F356" s="8">
        <v>1.5961650672863888E-4</v>
      </c>
      <c r="G356" s="13">
        <f t="shared" si="72"/>
        <v>2.6263832488513403E-6</v>
      </c>
      <c r="H356" s="41">
        <f t="shared" si="73"/>
        <v>8.3000000000000004E-2</v>
      </c>
      <c r="I356" s="41">
        <f t="shared" si="74"/>
        <v>3.7000000000000002E-3</v>
      </c>
      <c r="J356" s="41">
        <f t="shared" si="75"/>
        <v>8.6699999999999999E-2</v>
      </c>
      <c r="K356" s="7">
        <f t="shared" si="67"/>
        <v>962.1047863530348</v>
      </c>
      <c r="L356" s="29">
        <f t="shared" si="76"/>
        <v>6.5448960434120628E-6</v>
      </c>
      <c r="M356" s="38">
        <f t="shared" si="68"/>
        <v>7230.281194995905</v>
      </c>
      <c r="N356" s="39">
        <f t="shared" si="77"/>
        <v>4.9185327271120351E-5</v>
      </c>
      <c r="O356" s="7">
        <v>281444.88</v>
      </c>
      <c r="P356" s="7">
        <v>0</v>
      </c>
      <c r="Q356" s="7">
        <v>0</v>
      </c>
      <c r="R356" s="7"/>
      <c r="S356" s="7">
        <v>23641.42</v>
      </c>
      <c r="T356" s="7">
        <v>1041.3699999999999</v>
      </c>
      <c r="U356" s="7">
        <f t="shared" si="69"/>
        <v>23849.830457767675</v>
      </c>
      <c r="V356" s="7">
        <f t="shared" si="70"/>
        <v>962.1047863530348</v>
      </c>
      <c r="W356" s="7">
        <f t="shared" si="71"/>
        <v>7230.281194995905</v>
      </c>
      <c r="X356" s="7"/>
      <c r="Y356" s="7"/>
      <c r="Z356" s="7"/>
      <c r="AA356" s="7"/>
      <c r="AB356" s="7"/>
      <c r="AC356" s="7"/>
      <c r="AD356" s="7"/>
      <c r="AE356" s="7"/>
      <c r="AF356" s="7"/>
      <c r="AG356" s="31" t="s">
        <v>720</v>
      </c>
      <c r="AH356" s="12" t="s">
        <v>721</v>
      </c>
      <c r="AK356" s="12" t="e">
        <f>VLOOKUP(AH356,#REF!,1,0)</f>
        <v>#REF!</v>
      </c>
    </row>
    <row r="357" spans="1:37" s="12" customFormat="1" x14ac:dyDescent="0.25">
      <c r="A357" s="5">
        <v>6380</v>
      </c>
      <c r="B357" s="5" t="s">
        <v>1139</v>
      </c>
      <c r="C357" s="6" t="s">
        <v>650</v>
      </c>
      <c r="D357" s="7">
        <f t="shared" si="65"/>
        <v>5858.3932536348684</v>
      </c>
      <c r="E357" s="8">
        <f t="shared" si="66"/>
        <v>3.9852805401590991E-5</v>
      </c>
      <c r="F357" s="8">
        <v>3.1544202612800142E-5</v>
      </c>
      <c r="G357" s="13">
        <f t="shared" si="72"/>
        <v>8.3086027887908492E-6</v>
      </c>
      <c r="H357" s="41">
        <f t="shared" si="73"/>
        <v>8.3000000000000004E-2</v>
      </c>
      <c r="I357" s="41">
        <f t="shared" si="74"/>
        <v>3.7000000000000002E-3</v>
      </c>
      <c r="J357" s="41">
        <f t="shared" si="75"/>
        <v>8.6699999999999999E-2</v>
      </c>
      <c r="K357" s="7">
        <f t="shared" si="67"/>
        <v>236.39412666405894</v>
      </c>
      <c r="L357" s="29">
        <f t="shared" si="76"/>
        <v>1.6081148397090801E-6</v>
      </c>
      <c r="M357" s="38">
        <f t="shared" si="68"/>
        <v>1776.0222928901997</v>
      </c>
      <c r="N357" s="39">
        <f t="shared" si="77"/>
        <v>1.2081720663515563E-5</v>
      </c>
      <c r="O357" s="7">
        <v>69133.179999999993</v>
      </c>
      <c r="P357" s="7">
        <v>0</v>
      </c>
      <c r="Q357" s="7">
        <v>0</v>
      </c>
      <c r="R357" s="7"/>
      <c r="S357" s="7">
        <v>5807.2</v>
      </c>
      <c r="T357" s="7">
        <v>255.87</v>
      </c>
      <c r="U357" s="7">
        <f t="shared" si="69"/>
        <v>5858.3932536348684</v>
      </c>
      <c r="V357" s="7">
        <f t="shared" si="70"/>
        <v>236.39412666405894</v>
      </c>
      <c r="W357" s="7">
        <f t="shared" si="71"/>
        <v>1776.0222928901997</v>
      </c>
      <c r="X357" s="7"/>
      <c r="Y357" s="7"/>
      <c r="Z357" s="7"/>
      <c r="AA357" s="7"/>
      <c r="AB357" s="7"/>
      <c r="AC357" s="7"/>
      <c r="AD357" s="7"/>
      <c r="AE357" s="7"/>
      <c r="AF357" s="7"/>
      <c r="AG357" s="31" t="s">
        <v>722</v>
      </c>
      <c r="AH357" s="12" t="s">
        <v>723</v>
      </c>
      <c r="AK357" s="12" t="e">
        <f>VLOOKUP(AH357,#REF!,1,0)</f>
        <v>#REF!</v>
      </c>
    </row>
    <row r="358" spans="1:37" s="12" customFormat="1" x14ac:dyDescent="0.25">
      <c r="A358" s="5">
        <v>6977</v>
      </c>
      <c r="B358" s="5" t="s">
        <v>1139</v>
      </c>
      <c r="C358" s="6" t="s">
        <v>1141</v>
      </c>
      <c r="D358" s="7">
        <f t="shared" si="65"/>
        <v>109078.37550418805</v>
      </c>
      <c r="E358" s="8">
        <f t="shared" si="66"/>
        <v>7.4202585662765292E-4</v>
      </c>
      <c r="F358" s="8">
        <v>7.6191745084753691E-4</v>
      </c>
      <c r="G358" s="13">
        <f t="shared" si="72"/>
        <v>-1.9891594219883981E-5</v>
      </c>
      <c r="H358" s="41">
        <f t="shared" si="73"/>
        <v>8.3000000000000004E-2</v>
      </c>
      <c r="I358" s="41">
        <f t="shared" si="74"/>
        <v>3.7000000000000002E-3</v>
      </c>
      <c r="J358" s="41">
        <f t="shared" si="75"/>
        <v>8.6699999999999999E-2</v>
      </c>
      <c r="K358" s="7">
        <f t="shared" si="67"/>
        <v>4546.6996975439342</v>
      </c>
      <c r="L358" s="29">
        <f t="shared" si="76"/>
        <v>3.0929766989142521E-5</v>
      </c>
      <c r="M358" s="38">
        <f t="shared" si="68"/>
        <v>33068.047531204611</v>
      </c>
      <c r="N358" s="39">
        <f t="shared" si="77"/>
        <v>2.2495151933578196E-4</v>
      </c>
      <c r="O358" s="7">
        <v>1287202.1200000001</v>
      </c>
      <c r="P358" s="7">
        <v>42883.88</v>
      </c>
      <c r="Q358" s="7">
        <v>0</v>
      </c>
      <c r="R358" s="7"/>
      <c r="S358" s="7">
        <v>108125.2</v>
      </c>
      <c r="T358" s="7">
        <v>4921.29</v>
      </c>
      <c r="U358" s="7">
        <f t="shared" si="69"/>
        <v>109078.37550418805</v>
      </c>
      <c r="V358" s="7">
        <f t="shared" si="70"/>
        <v>4546.6996975439342</v>
      </c>
      <c r="W358" s="7">
        <f t="shared" si="71"/>
        <v>33068.047531204611</v>
      </c>
      <c r="X358" s="7"/>
      <c r="Y358" s="7"/>
      <c r="Z358" s="7"/>
      <c r="AA358" s="7"/>
      <c r="AB358" s="7"/>
      <c r="AC358" s="7"/>
      <c r="AD358" s="7"/>
      <c r="AE358" s="7"/>
      <c r="AF358" s="7"/>
      <c r="AG358" s="31" t="s">
        <v>724</v>
      </c>
      <c r="AH358" s="12" t="s">
        <v>725</v>
      </c>
      <c r="AK358" s="12" t="e">
        <f>VLOOKUP(AH358,#REF!,1,0)</f>
        <v>#REF!</v>
      </c>
    </row>
    <row r="359" spans="1:37" s="12" customFormat="1" x14ac:dyDescent="0.25">
      <c r="A359" s="5">
        <v>6787</v>
      </c>
      <c r="B359" s="5" t="s">
        <v>1139</v>
      </c>
      <c r="C359" s="6" t="s">
        <v>662</v>
      </c>
      <c r="D359" s="7">
        <f t="shared" si="65"/>
        <v>26025.199805544242</v>
      </c>
      <c r="E359" s="8">
        <f t="shared" si="66"/>
        <v>1.7704124296271111E-4</v>
      </c>
      <c r="F359" s="8">
        <v>1.7894731730060966E-4</v>
      </c>
      <c r="G359" s="13">
        <f t="shared" si="72"/>
        <v>-1.9060743378985535E-6</v>
      </c>
      <c r="H359" s="41">
        <f t="shared" si="73"/>
        <v>8.3000000000000004E-2</v>
      </c>
      <c r="I359" s="41">
        <f t="shared" si="74"/>
        <v>3.7000000000000002E-3</v>
      </c>
      <c r="J359" s="41">
        <f t="shared" si="75"/>
        <v>8.6699999999999999E-2</v>
      </c>
      <c r="K359" s="7">
        <f t="shared" si="67"/>
        <v>1049.9014559777877</v>
      </c>
      <c r="L359" s="29">
        <f t="shared" si="76"/>
        <v>7.1421491532629788E-6</v>
      </c>
      <c r="M359" s="38">
        <f t="shared" si="68"/>
        <v>7889.7631194167461</v>
      </c>
      <c r="N359" s="39">
        <f t="shared" si="77"/>
        <v>5.3671575233990305E-5</v>
      </c>
      <c r="O359" s="7">
        <v>307115.76</v>
      </c>
      <c r="P359" s="7">
        <v>0</v>
      </c>
      <c r="Q359" s="7">
        <v>0</v>
      </c>
      <c r="R359" s="7"/>
      <c r="S359" s="7">
        <v>25797.78</v>
      </c>
      <c r="T359" s="7">
        <v>1136.4000000000001</v>
      </c>
      <c r="U359" s="7">
        <f t="shared" si="69"/>
        <v>26025.199805544242</v>
      </c>
      <c r="V359" s="7">
        <f t="shared" si="70"/>
        <v>1049.9014559777877</v>
      </c>
      <c r="W359" s="7">
        <f t="shared" si="71"/>
        <v>7889.7631194167461</v>
      </c>
      <c r="X359" s="7"/>
      <c r="Y359" s="7"/>
      <c r="Z359" s="7"/>
      <c r="AA359" s="7"/>
      <c r="AB359" s="7"/>
      <c r="AC359" s="7"/>
      <c r="AD359" s="7"/>
      <c r="AE359" s="7"/>
      <c r="AF359" s="7"/>
      <c r="AG359" s="31" t="s">
        <v>726</v>
      </c>
      <c r="AH359" s="12" t="s">
        <v>727</v>
      </c>
      <c r="AK359" s="12" t="e">
        <f>VLOOKUP(AH359,#REF!,1,0)</f>
        <v>#REF!</v>
      </c>
    </row>
    <row r="360" spans="1:37" s="12" customFormat="1" x14ac:dyDescent="0.25">
      <c r="A360" s="5">
        <v>6784</v>
      </c>
      <c r="B360" s="5" t="s">
        <v>1139</v>
      </c>
      <c r="C360" s="6" t="s">
        <v>678</v>
      </c>
      <c r="D360" s="7">
        <f t="shared" si="65"/>
        <v>24165.730937076678</v>
      </c>
      <c r="E360" s="8">
        <f t="shared" si="66"/>
        <v>1.6439186150997651E-4</v>
      </c>
      <c r="F360" s="8">
        <v>1.6509528467091591E-4</v>
      </c>
      <c r="G360" s="13">
        <f t="shared" si="72"/>
        <v>-7.0342316093940449E-7</v>
      </c>
      <c r="H360" s="41">
        <f t="shared" si="73"/>
        <v>8.3000000000000004E-2</v>
      </c>
      <c r="I360" s="41">
        <f t="shared" si="74"/>
        <v>3.7000000000000002E-3</v>
      </c>
      <c r="J360" s="41">
        <f t="shared" si="75"/>
        <v>8.6699999999999999E-2</v>
      </c>
      <c r="K360" s="7">
        <f t="shared" si="67"/>
        <v>974.86362048454953</v>
      </c>
      <c r="L360" s="29">
        <f t="shared" si="76"/>
        <v>6.6316903762231875E-6</v>
      </c>
      <c r="M360" s="38">
        <f t="shared" si="68"/>
        <v>7326.0491418197862</v>
      </c>
      <c r="N360" s="39">
        <f t="shared" si="77"/>
        <v>4.983680647083334E-5</v>
      </c>
      <c r="O360" s="7">
        <v>285172.09999999998</v>
      </c>
      <c r="P360" s="7">
        <v>0</v>
      </c>
      <c r="Q360" s="7">
        <v>0</v>
      </c>
      <c r="R360" s="7"/>
      <c r="S360" s="7">
        <v>23954.560000000001</v>
      </c>
      <c r="T360" s="7">
        <v>1055.18</v>
      </c>
      <c r="U360" s="7">
        <f t="shared" si="69"/>
        <v>24165.730937076678</v>
      </c>
      <c r="V360" s="7">
        <f t="shared" si="70"/>
        <v>974.86362048454953</v>
      </c>
      <c r="W360" s="7">
        <f t="shared" si="71"/>
        <v>7326.0491418197862</v>
      </c>
      <c r="X360" s="7"/>
      <c r="Y360" s="7"/>
      <c r="Z360" s="7"/>
      <c r="AA360" s="7"/>
      <c r="AB360" s="7"/>
      <c r="AC360" s="7"/>
      <c r="AD360" s="7"/>
      <c r="AE360" s="7"/>
      <c r="AF360" s="7"/>
      <c r="AG360" s="31" t="s">
        <v>728</v>
      </c>
      <c r="AH360" s="12" t="s">
        <v>729</v>
      </c>
      <c r="AK360" s="12" t="e">
        <f>VLOOKUP(AH360,#REF!,1,0)</f>
        <v>#REF!</v>
      </c>
    </row>
    <row r="361" spans="1:37" s="12" customFormat="1" x14ac:dyDescent="0.25">
      <c r="A361" s="5">
        <v>6979</v>
      </c>
      <c r="B361" s="5" t="s">
        <v>1139</v>
      </c>
      <c r="C361" s="6" t="s">
        <v>680</v>
      </c>
      <c r="D361" s="7">
        <f t="shared" si="65"/>
        <v>42630.282424872814</v>
      </c>
      <c r="E361" s="8">
        <f t="shared" si="66"/>
        <v>2.9000039364704774E-4</v>
      </c>
      <c r="F361" s="8">
        <v>2.3855307203899677E-4</v>
      </c>
      <c r="G361" s="13">
        <f t="shared" si="72"/>
        <v>5.1447321608050965E-5</v>
      </c>
      <c r="H361" s="41">
        <f t="shared" si="73"/>
        <v>8.3000000000000004E-2</v>
      </c>
      <c r="I361" s="41">
        <f t="shared" si="74"/>
        <v>3.7000000000000002E-3</v>
      </c>
      <c r="J361" s="41">
        <f t="shared" si="75"/>
        <v>8.6699999999999999E-2</v>
      </c>
      <c r="K361" s="7">
        <f t="shared" si="67"/>
        <v>1719.6524789291936</v>
      </c>
      <c r="L361" s="29">
        <f t="shared" si="76"/>
        <v>1.1698254561283862E-5</v>
      </c>
      <c r="M361" s="38">
        <f t="shared" si="68"/>
        <v>12923.73670746724</v>
      </c>
      <c r="N361" s="39">
        <f t="shared" si="77"/>
        <v>8.7916113132986882E-5</v>
      </c>
      <c r="O361" s="7">
        <v>503069.46</v>
      </c>
      <c r="P361" s="7">
        <v>0</v>
      </c>
      <c r="Q361" s="7">
        <v>0</v>
      </c>
      <c r="R361" s="7"/>
      <c r="S361" s="7">
        <v>42257.760000000002</v>
      </c>
      <c r="T361" s="7">
        <v>1861.33</v>
      </c>
      <c r="U361" s="7">
        <f t="shared" si="69"/>
        <v>42630.282424872814</v>
      </c>
      <c r="V361" s="7">
        <f t="shared" si="70"/>
        <v>1719.6524789291936</v>
      </c>
      <c r="W361" s="7">
        <f t="shared" si="71"/>
        <v>12923.73670746724</v>
      </c>
      <c r="X361" s="7"/>
      <c r="Y361" s="7"/>
      <c r="Z361" s="7"/>
      <c r="AA361" s="7"/>
      <c r="AB361" s="7"/>
      <c r="AC361" s="7"/>
      <c r="AD361" s="7"/>
      <c r="AE361" s="7"/>
      <c r="AF361" s="7"/>
      <c r="AG361" s="31" t="s">
        <v>730</v>
      </c>
      <c r="AH361" s="12" t="s">
        <v>731</v>
      </c>
      <c r="AK361" s="12" t="e">
        <f>VLOOKUP(AH361,#REF!,1,0)</f>
        <v>#REF!</v>
      </c>
    </row>
    <row r="362" spans="1:37" s="12" customFormat="1" x14ac:dyDescent="0.25">
      <c r="A362" s="5">
        <v>6785</v>
      </c>
      <c r="B362" s="5" t="s">
        <v>1139</v>
      </c>
      <c r="C362" s="6" t="s">
        <v>655</v>
      </c>
      <c r="D362" s="7">
        <f t="shared" si="65"/>
        <v>17307.308986583474</v>
      </c>
      <c r="E362" s="8">
        <f t="shared" si="66"/>
        <v>1.1773617563818588E-4</v>
      </c>
      <c r="F362" s="8">
        <v>1.3642992980277468E-4</v>
      </c>
      <c r="G362" s="13">
        <f t="shared" si="72"/>
        <v>-1.8693754164588803E-5</v>
      </c>
      <c r="H362" s="41">
        <f t="shared" si="73"/>
        <v>8.3000000000000004E-2</v>
      </c>
      <c r="I362" s="41">
        <f t="shared" si="74"/>
        <v>3.7000000000000002E-3</v>
      </c>
      <c r="J362" s="41">
        <f t="shared" si="75"/>
        <v>8.6699999999999999E-2</v>
      </c>
      <c r="K362" s="7">
        <f t="shared" si="67"/>
        <v>698.12349189990812</v>
      </c>
      <c r="L362" s="29">
        <f t="shared" si="76"/>
        <v>4.7491143841707479E-6</v>
      </c>
      <c r="M362" s="38">
        <f t="shared" si="68"/>
        <v>5246.8595499353842</v>
      </c>
      <c r="N362" s="39">
        <f t="shared" si="77"/>
        <v>3.5692734092801937E-5</v>
      </c>
      <c r="O362" s="7">
        <v>204238.5</v>
      </c>
      <c r="P362" s="7">
        <v>0</v>
      </c>
      <c r="Q362" s="7">
        <v>0</v>
      </c>
      <c r="R362" s="7"/>
      <c r="S362" s="7">
        <v>17156.07</v>
      </c>
      <c r="T362" s="7">
        <v>755.64</v>
      </c>
      <c r="U362" s="7">
        <f t="shared" si="69"/>
        <v>17307.308986583474</v>
      </c>
      <c r="V362" s="7">
        <f t="shared" si="70"/>
        <v>698.12349189990812</v>
      </c>
      <c r="W362" s="7">
        <f t="shared" si="71"/>
        <v>5246.8595499353842</v>
      </c>
      <c r="X362" s="7"/>
      <c r="Y362" s="7"/>
      <c r="Z362" s="7"/>
      <c r="AA362" s="7"/>
      <c r="AB362" s="7"/>
      <c r="AC362" s="7"/>
      <c r="AD362" s="7"/>
      <c r="AE362" s="7"/>
      <c r="AF362" s="7"/>
      <c r="AG362" s="31" t="s">
        <v>732</v>
      </c>
      <c r="AH362" s="12" t="s">
        <v>733</v>
      </c>
      <c r="AK362" s="12" t="e">
        <f>VLOOKUP(AH362,#REF!,1,0)</f>
        <v>#REF!</v>
      </c>
    </row>
    <row r="363" spans="1:37" s="12" customFormat="1" x14ac:dyDescent="0.25">
      <c r="A363" s="5">
        <v>6782</v>
      </c>
      <c r="B363" s="5" t="s">
        <v>1139</v>
      </c>
      <c r="C363" s="6" t="s">
        <v>657</v>
      </c>
      <c r="D363" s="7">
        <f t="shared" si="65"/>
        <v>2435.1998627245976</v>
      </c>
      <c r="E363" s="8">
        <f t="shared" si="66"/>
        <v>1.6565898197928179E-5</v>
      </c>
      <c r="F363" s="8">
        <v>1.7032640306711372E-5</v>
      </c>
      <c r="G363" s="13">
        <f t="shared" si="72"/>
        <v>-4.667421087831929E-7</v>
      </c>
      <c r="H363" s="41">
        <f t="shared" si="73"/>
        <v>8.3000000000000004E-2</v>
      </c>
      <c r="I363" s="41">
        <f t="shared" si="74"/>
        <v>3.7000000000000002E-3</v>
      </c>
      <c r="J363" s="41">
        <f t="shared" si="75"/>
        <v>8.6699999999999999E-2</v>
      </c>
      <c r="K363" s="7">
        <f t="shared" si="67"/>
        <v>98.245794463813752</v>
      </c>
      <c r="L363" s="29">
        <f t="shared" si="76"/>
        <v>6.6833521731607286E-7</v>
      </c>
      <c r="M363" s="38">
        <f t="shared" si="68"/>
        <v>738.25177938653928</v>
      </c>
      <c r="N363" s="39">
        <f t="shared" si="77"/>
        <v>5.0220944937445741E-6</v>
      </c>
      <c r="O363" s="7">
        <v>28736.9</v>
      </c>
      <c r="P363" s="7">
        <v>0</v>
      </c>
      <c r="Q363" s="7">
        <v>0</v>
      </c>
      <c r="R363" s="7"/>
      <c r="S363" s="7">
        <v>2413.92</v>
      </c>
      <c r="T363" s="7">
        <v>106.34</v>
      </c>
      <c r="U363" s="7">
        <f t="shared" si="69"/>
        <v>2435.1998627245976</v>
      </c>
      <c r="V363" s="7">
        <f t="shared" si="70"/>
        <v>98.245794463813752</v>
      </c>
      <c r="W363" s="7">
        <f t="shared" si="71"/>
        <v>738.25177938653928</v>
      </c>
      <c r="X363" s="7"/>
      <c r="Y363" s="7"/>
      <c r="Z363" s="7"/>
      <c r="AA363" s="7"/>
      <c r="AB363" s="7"/>
      <c r="AC363" s="7"/>
      <c r="AD363" s="7"/>
      <c r="AE363" s="7"/>
      <c r="AF363" s="7"/>
      <c r="AG363" s="31" t="s">
        <v>734</v>
      </c>
      <c r="AH363" s="12" t="s">
        <v>735</v>
      </c>
      <c r="AK363" s="12" t="e">
        <f>VLOOKUP(AH363,#REF!,1,0)</f>
        <v>#REF!</v>
      </c>
    </row>
    <row r="364" spans="1:37" s="12" customFormat="1" x14ac:dyDescent="0.25">
      <c r="A364" s="5">
        <v>6786</v>
      </c>
      <c r="B364" s="5" t="s">
        <v>1139</v>
      </c>
      <c r="C364" s="6" t="s">
        <v>659</v>
      </c>
      <c r="D364" s="7">
        <f t="shared" si="65"/>
        <v>1218707.5098774463</v>
      </c>
      <c r="E364" s="8">
        <f t="shared" si="66"/>
        <v>8.2904836069972905E-3</v>
      </c>
      <c r="F364" s="8">
        <v>8.2976605359059638E-3</v>
      </c>
      <c r="G364" s="13">
        <f t="shared" si="72"/>
        <v>-7.1769289086733024E-6</v>
      </c>
      <c r="H364" s="41">
        <f t="shared" si="73"/>
        <v>8.3000000000000004E-2</v>
      </c>
      <c r="I364" s="41">
        <f t="shared" si="74"/>
        <v>3.7000000000000002E-3</v>
      </c>
      <c r="J364" s="41">
        <f t="shared" si="75"/>
        <v>8.6699999999999999E-2</v>
      </c>
      <c r="K364" s="7">
        <f t="shared" si="67"/>
        <v>52630.680450867934</v>
      </c>
      <c r="L364" s="29">
        <f t="shared" si="76"/>
        <v>3.5802995383766141E-4</v>
      </c>
      <c r="M364" s="38">
        <f t="shared" si="68"/>
        <v>369461.66164453083</v>
      </c>
      <c r="N364" s="39">
        <f t="shared" si="77"/>
        <v>2.5133313977740079E-3</v>
      </c>
      <c r="O364" s="7">
        <v>14387296.24</v>
      </c>
      <c r="P364" s="7">
        <v>1009175.64</v>
      </c>
      <c r="Q364" s="7">
        <v>0</v>
      </c>
      <c r="R364" s="7"/>
      <c r="S364" s="7">
        <v>1208057.8999999999</v>
      </c>
      <c r="T364" s="7">
        <v>56966.78</v>
      </c>
      <c r="U364" s="7">
        <f t="shared" si="69"/>
        <v>1218707.5098774463</v>
      </c>
      <c r="V364" s="7">
        <f t="shared" si="70"/>
        <v>52630.680450867934</v>
      </c>
      <c r="W364" s="7">
        <f t="shared" si="71"/>
        <v>369461.66164453083</v>
      </c>
      <c r="X364" s="7"/>
      <c r="Y364" s="7"/>
      <c r="Z364" s="7"/>
      <c r="AA364" s="7"/>
      <c r="AB364" s="7"/>
      <c r="AC364" s="7"/>
      <c r="AD364" s="7"/>
      <c r="AE364" s="7"/>
      <c r="AF364" s="7"/>
      <c r="AG364" s="31" t="s">
        <v>736</v>
      </c>
      <c r="AH364" s="12" t="s">
        <v>737</v>
      </c>
      <c r="AK364" s="12" t="e">
        <f>VLOOKUP(AH364,#REF!,1,0)</f>
        <v>#REF!</v>
      </c>
    </row>
    <row r="365" spans="1:37" s="12" customFormat="1" x14ac:dyDescent="0.25">
      <c r="A365" s="5">
        <v>6796</v>
      </c>
      <c r="B365" s="5" t="s">
        <v>1139</v>
      </c>
      <c r="C365" s="6" t="s">
        <v>664</v>
      </c>
      <c r="D365" s="7">
        <f t="shared" si="65"/>
        <v>7672.5360426001271</v>
      </c>
      <c r="E365" s="8">
        <f t="shared" si="66"/>
        <v>5.2193847801650755E-5</v>
      </c>
      <c r="F365" s="8">
        <v>5.2449652663069408E-5</v>
      </c>
      <c r="G365" s="13">
        <f t="shared" si="72"/>
        <v>-2.5580486141865271E-7</v>
      </c>
      <c r="H365" s="41">
        <f t="shared" si="73"/>
        <v>8.3000000000000004E-2</v>
      </c>
      <c r="I365" s="41">
        <f t="shared" si="74"/>
        <v>3.7000000000000002E-3</v>
      </c>
      <c r="J365" s="41">
        <f t="shared" si="75"/>
        <v>8.6699999999999999E-2</v>
      </c>
      <c r="K365" s="7">
        <f t="shared" si="67"/>
        <v>346.34552782202843</v>
      </c>
      <c r="L365" s="29">
        <f t="shared" si="76"/>
        <v>2.3560796150785162E-6</v>
      </c>
      <c r="M365" s="38">
        <f t="shared" si="68"/>
        <v>2325.9952797137148</v>
      </c>
      <c r="N365" s="39">
        <f t="shared" si="77"/>
        <v>1.5823013791355726E-5</v>
      </c>
      <c r="O365" s="7">
        <v>90541.48</v>
      </c>
      <c r="P365" s="7">
        <v>10783.31</v>
      </c>
      <c r="Q365" s="7">
        <v>0</v>
      </c>
      <c r="R365" s="7"/>
      <c r="S365" s="7">
        <v>7605.49</v>
      </c>
      <c r="T365" s="7">
        <v>374.88</v>
      </c>
      <c r="U365" s="7">
        <f t="shared" si="69"/>
        <v>7672.5360426001271</v>
      </c>
      <c r="V365" s="7">
        <f t="shared" si="70"/>
        <v>346.34552782202843</v>
      </c>
      <c r="W365" s="7">
        <f t="shared" si="71"/>
        <v>2325.9952797137148</v>
      </c>
      <c r="X365" s="7"/>
      <c r="Y365" s="7"/>
      <c r="Z365" s="7"/>
      <c r="AA365" s="7"/>
      <c r="AB365" s="7"/>
      <c r="AC365" s="7"/>
      <c r="AD365" s="7"/>
      <c r="AE365" s="7"/>
      <c r="AF365" s="7"/>
      <c r="AG365" s="31" t="s">
        <v>738</v>
      </c>
      <c r="AH365" s="12" t="s">
        <v>739</v>
      </c>
      <c r="AK365" s="12" t="e">
        <f>VLOOKUP(AH365,#REF!,1,0)</f>
        <v>#REF!</v>
      </c>
    </row>
    <row r="366" spans="1:37" s="12" customFormat="1" x14ac:dyDescent="0.25">
      <c r="A366" s="5">
        <v>6789</v>
      </c>
      <c r="B366" s="5" t="s">
        <v>1139</v>
      </c>
      <c r="C366" s="6" t="s">
        <v>666</v>
      </c>
      <c r="D366" s="7">
        <f t="shared" si="65"/>
        <v>14121.035911077555</v>
      </c>
      <c r="E366" s="8">
        <f t="shared" si="66"/>
        <v>9.6060962770616837E-5</v>
      </c>
      <c r="F366" s="8">
        <v>8.393798690311036E-5</v>
      </c>
      <c r="G366" s="13">
        <f t="shared" si="72"/>
        <v>1.2122975867506476E-5</v>
      </c>
      <c r="H366" s="41">
        <f t="shared" si="73"/>
        <v>8.3000000000000004E-2</v>
      </c>
      <c r="I366" s="41">
        <f t="shared" si="74"/>
        <v>3.7000000000000002E-3</v>
      </c>
      <c r="J366" s="41">
        <f t="shared" si="75"/>
        <v>8.6699999999999999E-2</v>
      </c>
      <c r="K366" s="7">
        <f t="shared" si="67"/>
        <v>683.72938358933607</v>
      </c>
      <c r="L366" s="29">
        <f t="shared" si="76"/>
        <v>4.6511957958146777E-6</v>
      </c>
      <c r="M366" s="38">
        <f t="shared" si="68"/>
        <v>4280.9134673941962</v>
      </c>
      <c r="N366" s="39">
        <f t="shared" si="77"/>
        <v>2.9121706920452542E-5</v>
      </c>
      <c r="O366" s="7">
        <v>166638</v>
      </c>
      <c r="P366" s="7">
        <v>33387.26</v>
      </c>
      <c r="Q366" s="7">
        <v>0</v>
      </c>
      <c r="R366" s="7"/>
      <c r="S366" s="7">
        <v>13997.64</v>
      </c>
      <c r="T366" s="7">
        <v>740.06</v>
      </c>
      <c r="U366" s="7">
        <f t="shared" si="69"/>
        <v>14121.035911077555</v>
      </c>
      <c r="V366" s="7">
        <f t="shared" si="70"/>
        <v>683.72938358933607</v>
      </c>
      <c r="W366" s="7">
        <f t="shared" si="71"/>
        <v>4280.9134673941962</v>
      </c>
      <c r="X366" s="7"/>
      <c r="Y366" s="7"/>
      <c r="Z366" s="7"/>
      <c r="AA366" s="7"/>
      <c r="AB366" s="7"/>
      <c r="AC366" s="7"/>
      <c r="AD366" s="7"/>
      <c r="AE366" s="7"/>
      <c r="AF366" s="7"/>
      <c r="AG366" s="31" t="s">
        <v>740</v>
      </c>
      <c r="AH366" s="12" t="s">
        <v>741</v>
      </c>
      <c r="AK366" s="12" t="e">
        <f>VLOOKUP(AH366,#REF!,1,0)</f>
        <v>#REF!</v>
      </c>
    </row>
    <row r="367" spans="1:37" s="12" customFormat="1" x14ac:dyDescent="0.25">
      <c r="A367" s="5">
        <v>7059</v>
      </c>
      <c r="B367" s="5" t="s">
        <v>1139</v>
      </c>
      <c r="C367" s="6" t="s">
        <v>668</v>
      </c>
      <c r="D367" s="7">
        <f t="shared" si="65"/>
        <v>2619.6920376496464</v>
      </c>
      <c r="E367" s="8">
        <f t="shared" si="66"/>
        <v>1.7820940395862288E-5</v>
      </c>
      <c r="F367" s="8">
        <v>1.2851847318386108E-5</v>
      </c>
      <c r="G367" s="13">
        <f t="shared" si="72"/>
        <v>4.9690930774761797E-6</v>
      </c>
      <c r="H367" s="41">
        <f t="shared" si="73"/>
        <v>8.3000000000000004E-2</v>
      </c>
      <c r="I367" s="41">
        <f t="shared" si="74"/>
        <v>3.7000000000000002E-3</v>
      </c>
      <c r="J367" s="41">
        <f t="shared" si="75"/>
        <v>8.6699999999999999E-2</v>
      </c>
      <c r="K367" s="7">
        <f t="shared" si="67"/>
        <v>105.67381954834509</v>
      </c>
      <c r="L367" s="29">
        <f t="shared" si="76"/>
        <v>7.1886573402870427E-7</v>
      </c>
      <c r="M367" s="38">
        <f t="shared" si="68"/>
        <v>794.18216871767299</v>
      </c>
      <c r="N367" s="39">
        <f t="shared" si="77"/>
        <v>5.4025713285261768E-6</v>
      </c>
      <c r="O367" s="7">
        <v>30914.400000000001</v>
      </c>
      <c r="P367" s="7">
        <v>0</v>
      </c>
      <c r="Q367" s="7">
        <v>0</v>
      </c>
      <c r="R367" s="7"/>
      <c r="S367" s="7">
        <v>2596.8000000000002</v>
      </c>
      <c r="T367" s="7">
        <v>114.38</v>
      </c>
      <c r="U367" s="7">
        <f t="shared" si="69"/>
        <v>2619.6920376496464</v>
      </c>
      <c r="V367" s="7">
        <f t="shared" si="70"/>
        <v>105.67381954834509</v>
      </c>
      <c r="W367" s="7">
        <f t="shared" si="71"/>
        <v>794.18216871767299</v>
      </c>
      <c r="X367" s="7"/>
      <c r="Y367" s="7"/>
      <c r="Z367" s="7"/>
      <c r="AA367" s="7"/>
      <c r="AB367" s="7"/>
      <c r="AC367" s="7"/>
      <c r="AD367" s="7"/>
      <c r="AE367" s="7"/>
      <c r="AF367" s="7"/>
      <c r="AG367" s="31" t="s">
        <v>742</v>
      </c>
      <c r="AH367" s="12" t="s">
        <v>743</v>
      </c>
      <c r="AK367" s="12" t="e">
        <f>VLOOKUP(AH367,#REF!,1,0)</f>
        <v>#REF!</v>
      </c>
    </row>
    <row r="368" spans="1:37" s="12" customFormat="1" x14ac:dyDescent="0.25">
      <c r="A368" s="5">
        <v>6783</v>
      </c>
      <c r="B368" s="5" t="s">
        <v>1139</v>
      </c>
      <c r="C368" s="6" t="s">
        <v>670</v>
      </c>
      <c r="D368" s="7">
        <f t="shared" si="65"/>
        <v>29666.458750543527</v>
      </c>
      <c r="E368" s="8">
        <f t="shared" si="66"/>
        <v>2.0181158149569061E-4</v>
      </c>
      <c r="F368" s="8">
        <v>1.9700885501905931E-4</v>
      </c>
      <c r="G368" s="13">
        <f t="shared" si="72"/>
        <v>4.802726476631306E-6</v>
      </c>
      <c r="H368" s="41">
        <f t="shared" si="73"/>
        <v>8.3000000000000004E-2</v>
      </c>
      <c r="I368" s="41">
        <f t="shared" si="74"/>
        <v>3.7000000000000002E-3</v>
      </c>
      <c r="J368" s="41">
        <f t="shared" si="75"/>
        <v>8.6699999999999999E-2</v>
      </c>
      <c r="K368" s="7">
        <f t="shared" si="67"/>
        <v>1196.7250562804893</v>
      </c>
      <c r="L368" s="29">
        <f t="shared" si="76"/>
        <v>8.1409438940554405E-6</v>
      </c>
      <c r="M368" s="38">
        <f t="shared" si="68"/>
        <v>8993.6420808524817</v>
      </c>
      <c r="N368" s="39">
        <f t="shared" si="77"/>
        <v>6.118091636770701E-5</v>
      </c>
      <c r="O368" s="7">
        <v>350084.84</v>
      </c>
      <c r="P368" s="7">
        <v>0</v>
      </c>
      <c r="Q368" s="7">
        <v>0</v>
      </c>
      <c r="R368" s="7"/>
      <c r="S368" s="7">
        <v>29407.22</v>
      </c>
      <c r="T368" s="7">
        <v>1295.32</v>
      </c>
      <c r="U368" s="7">
        <f t="shared" si="69"/>
        <v>29666.458750543527</v>
      </c>
      <c r="V368" s="7">
        <f t="shared" si="70"/>
        <v>1196.7250562804893</v>
      </c>
      <c r="W368" s="7">
        <f t="shared" si="71"/>
        <v>8993.6420808524817</v>
      </c>
      <c r="X368" s="7"/>
      <c r="Y368" s="7"/>
      <c r="Z368" s="7"/>
      <c r="AA368" s="7"/>
      <c r="AB368" s="7"/>
      <c r="AC368" s="7"/>
      <c r="AD368" s="7"/>
      <c r="AE368" s="7"/>
      <c r="AF368" s="7"/>
      <c r="AG368" s="31" t="s">
        <v>744</v>
      </c>
      <c r="AH368" s="12" t="s">
        <v>745</v>
      </c>
      <c r="AK368" s="12" t="e">
        <f>VLOOKUP(AH368,#REF!,1,0)</f>
        <v>#REF!</v>
      </c>
    </row>
    <row r="369" spans="1:37" s="12" customFormat="1" x14ac:dyDescent="0.25">
      <c r="A369" s="5">
        <v>6794</v>
      </c>
      <c r="B369" s="5" t="s">
        <v>1139</v>
      </c>
      <c r="C369" s="6" t="s">
        <v>672</v>
      </c>
      <c r="D369" s="7">
        <f t="shared" si="65"/>
        <v>89260.155053129522</v>
      </c>
      <c r="E369" s="8">
        <f t="shared" si="66"/>
        <v>6.0720874059471601E-4</v>
      </c>
      <c r="F369" s="8">
        <v>5.1865283627900262E-4</v>
      </c>
      <c r="G369" s="13">
        <f t="shared" si="72"/>
        <v>8.8555904315713386E-5</v>
      </c>
      <c r="H369" s="41">
        <f t="shared" si="73"/>
        <v>8.3000000000000004E-2</v>
      </c>
      <c r="I369" s="41">
        <f t="shared" si="74"/>
        <v>3.7000000000000002E-3</v>
      </c>
      <c r="J369" s="41">
        <f t="shared" si="75"/>
        <v>8.6699999999999999E-2</v>
      </c>
      <c r="K369" s="7">
        <f t="shared" si="67"/>
        <v>3655.2258213541363</v>
      </c>
      <c r="L369" s="29">
        <f t="shared" si="76"/>
        <v>2.4865350796810149E-5</v>
      </c>
      <c r="M369" s="38">
        <f t="shared" si="68"/>
        <v>27059.983578745647</v>
      </c>
      <c r="N369" s="39">
        <f t="shared" si="77"/>
        <v>1.840805512782689E-4</v>
      </c>
      <c r="O369" s="7">
        <v>1053335.56</v>
      </c>
      <c r="P369" s="7">
        <v>15933.91</v>
      </c>
      <c r="Q369" s="7">
        <v>0</v>
      </c>
      <c r="R369" s="7"/>
      <c r="S369" s="7">
        <v>88480.16</v>
      </c>
      <c r="T369" s="7">
        <v>3956.37</v>
      </c>
      <c r="U369" s="7">
        <f t="shared" si="69"/>
        <v>89260.155053129522</v>
      </c>
      <c r="V369" s="7">
        <f t="shared" si="70"/>
        <v>3655.2258213541363</v>
      </c>
      <c r="W369" s="7">
        <f t="shared" si="71"/>
        <v>27059.983578745647</v>
      </c>
      <c r="X369" s="7"/>
      <c r="Y369" s="7"/>
      <c r="Z369" s="7"/>
      <c r="AA369" s="7"/>
      <c r="AB369" s="7"/>
      <c r="AC369" s="7"/>
      <c r="AD369" s="7"/>
      <c r="AE369" s="7"/>
      <c r="AF369" s="7"/>
      <c r="AG369" s="31" t="s">
        <v>746</v>
      </c>
      <c r="AH369" s="12" t="s">
        <v>747</v>
      </c>
      <c r="AK369" s="12" t="e">
        <f>VLOOKUP(AH369,#REF!,1,0)</f>
        <v>#REF!</v>
      </c>
    </row>
    <row r="370" spans="1:37" s="12" customFormat="1" x14ac:dyDescent="0.25">
      <c r="A370" s="5">
        <v>6792</v>
      </c>
      <c r="B370" s="5" t="s">
        <v>1139</v>
      </c>
      <c r="C370" s="6" t="s">
        <v>674</v>
      </c>
      <c r="D370" s="7">
        <f t="shared" si="65"/>
        <v>18985.413008113021</v>
      </c>
      <c r="E370" s="8">
        <f t="shared" si="66"/>
        <v>1.2915178912096975E-4</v>
      </c>
      <c r="F370" s="8">
        <v>1.3766044839266033E-4</v>
      </c>
      <c r="G370" s="13">
        <f t="shared" si="72"/>
        <v>-8.508659271690578E-6</v>
      </c>
      <c r="H370" s="41">
        <f t="shared" si="73"/>
        <v>8.3000000000000004E-2</v>
      </c>
      <c r="I370" s="41">
        <f t="shared" si="74"/>
        <v>3.7000000000000002E-3</v>
      </c>
      <c r="J370" s="41">
        <f t="shared" si="75"/>
        <v>8.6699999999999999E-2</v>
      </c>
      <c r="K370" s="7">
        <f t="shared" si="67"/>
        <v>1160.8783680616068</v>
      </c>
      <c r="L370" s="29">
        <f t="shared" si="76"/>
        <v>7.8970901566860251E-6</v>
      </c>
      <c r="M370" s="38">
        <f t="shared" si="68"/>
        <v>5755.5912145732946</v>
      </c>
      <c r="N370" s="39">
        <f t="shared" si="77"/>
        <v>3.9153475486333815E-5</v>
      </c>
      <c r="O370" s="7">
        <v>224042.04</v>
      </c>
      <c r="P370" s="7">
        <v>115548.94</v>
      </c>
      <c r="Q370" s="7">
        <v>0</v>
      </c>
      <c r="R370" s="7"/>
      <c r="S370" s="7">
        <v>18819.509999999998</v>
      </c>
      <c r="T370" s="7">
        <v>1256.52</v>
      </c>
      <c r="U370" s="7">
        <f t="shared" si="69"/>
        <v>18985.413008113021</v>
      </c>
      <c r="V370" s="7">
        <f t="shared" si="70"/>
        <v>1160.8783680616068</v>
      </c>
      <c r="W370" s="7">
        <f t="shared" si="71"/>
        <v>5755.5912145732946</v>
      </c>
      <c r="X370" s="7"/>
      <c r="Y370" s="7"/>
      <c r="Z370" s="7"/>
      <c r="AA370" s="7"/>
      <c r="AB370" s="7"/>
      <c r="AC370" s="7"/>
      <c r="AD370" s="7"/>
      <c r="AE370" s="7"/>
      <c r="AF370" s="7"/>
      <c r="AG370" s="31" t="s">
        <v>748</v>
      </c>
      <c r="AH370" s="12" t="s">
        <v>749</v>
      </c>
      <c r="AK370" s="12" t="e">
        <f>VLOOKUP(AH370,#REF!,1,0)</f>
        <v>#REF!</v>
      </c>
    </row>
    <row r="371" spans="1:37" s="12" customFormat="1" x14ac:dyDescent="0.25">
      <c r="A371" s="5">
        <v>6793</v>
      </c>
      <c r="B371" s="5" t="s">
        <v>1139</v>
      </c>
      <c r="C371" s="6" t="s">
        <v>676</v>
      </c>
      <c r="D371" s="7">
        <f t="shared" si="65"/>
        <v>38357.202344945938</v>
      </c>
      <c r="E371" s="8">
        <f t="shared" si="66"/>
        <v>2.6093197479601198E-4</v>
      </c>
      <c r="F371" s="8">
        <v>2.5639431864207324E-4</v>
      </c>
      <c r="G371" s="13">
        <f t="shared" si="72"/>
        <v>4.537656153938733E-6</v>
      </c>
      <c r="H371" s="41">
        <f t="shared" si="73"/>
        <v>8.3000000000000004E-2</v>
      </c>
      <c r="I371" s="41">
        <f t="shared" si="74"/>
        <v>3.7000000000000002E-3</v>
      </c>
      <c r="J371" s="41">
        <f t="shared" si="75"/>
        <v>8.6699999999999999E-2</v>
      </c>
      <c r="K371" s="7">
        <f t="shared" si="67"/>
        <v>1547.3019715262931</v>
      </c>
      <c r="L371" s="29">
        <f t="shared" si="76"/>
        <v>1.0525808305967769E-5</v>
      </c>
      <c r="M371" s="38">
        <f t="shared" si="68"/>
        <v>11628.315735761989</v>
      </c>
      <c r="N371" s="39">
        <f t="shared" si="77"/>
        <v>7.910377199039158E-5</v>
      </c>
      <c r="O371" s="7">
        <v>452643.15</v>
      </c>
      <c r="P371" s="7">
        <v>0</v>
      </c>
      <c r="Q371" s="7">
        <v>0</v>
      </c>
      <c r="R371" s="7"/>
      <c r="S371" s="7">
        <v>38022.019999999997</v>
      </c>
      <c r="T371" s="7">
        <v>1674.78</v>
      </c>
      <c r="U371" s="7">
        <f t="shared" si="69"/>
        <v>38357.202344945938</v>
      </c>
      <c r="V371" s="7">
        <f t="shared" si="70"/>
        <v>1547.3019715262931</v>
      </c>
      <c r="W371" s="7">
        <f t="shared" si="71"/>
        <v>11628.315735761989</v>
      </c>
      <c r="X371" s="7"/>
      <c r="Y371" s="7"/>
      <c r="Z371" s="7"/>
      <c r="AA371" s="7"/>
      <c r="AB371" s="7"/>
      <c r="AC371" s="7"/>
      <c r="AD371" s="7"/>
      <c r="AE371" s="7"/>
      <c r="AF371" s="7"/>
      <c r="AG371" s="31" t="s">
        <v>750</v>
      </c>
      <c r="AH371" s="12" t="s">
        <v>751</v>
      </c>
      <c r="AK371" s="12" t="e">
        <f>VLOOKUP(AH371,#REF!,1,0)</f>
        <v>#REF!</v>
      </c>
    </row>
    <row r="372" spans="1:37" s="12" customFormat="1" x14ac:dyDescent="0.25">
      <c r="A372" s="5">
        <v>7063</v>
      </c>
      <c r="B372" s="5" t="s">
        <v>1139</v>
      </c>
      <c r="C372" s="6" t="s">
        <v>696</v>
      </c>
      <c r="D372" s="7">
        <f t="shared" si="65"/>
        <v>86706.580782018515</v>
      </c>
      <c r="E372" s="8">
        <f t="shared" si="66"/>
        <v>5.8983757855434697E-4</v>
      </c>
      <c r="F372" s="8">
        <v>5.6913302272312242E-4</v>
      </c>
      <c r="G372" s="13">
        <f t="shared" si="72"/>
        <v>2.070455583122455E-5</v>
      </c>
      <c r="H372" s="41">
        <f t="shared" si="73"/>
        <v>8.3000000000000004E-2</v>
      </c>
      <c r="I372" s="41">
        <f t="shared" si="74"/>
        <v>3.7000000000000002E-3</v>
      </c>
      <c r="J372" s="41">
        <f t="shared" si="75"/>
        <v>8.6699999999999999E-2</v>
      </c>
      <c r="K372" s="7">
        <f t="shared" si="67"/>
        <v>3497.6851699344488</v>
      </c>
      <c r="L372" s="29">
        <f t="shared" si="76"/>
        <v>2.3793651330412396E-5</v>
      </c>
      <c r="M372" s="38">
        <f t="shared" si="68"/>
        <v>26285.84557952033</v>
      </c>
      <c r="N372" s="39">
        <f t="shared" si="77"/>
        <v>1.7881433412598717E-4</v>
      </c>
      <c r="O372" s="7">
        <v>1023198.15</v>
      </c>
      <c r="P372" s="7">
        <v>0</v>
      </c>
      <c r="Q372" s="7">
        <v>0</v>
      </c>
      <c r="R372" s="7"/>
      <c r="S372" s="7">
        <v>85948.9</v>
      </c>
      <c r="T372" s="7">
        <v>3785.85</v>
      </c>
      <c r="U372" s="7">
        <f t="shared" si="69"/>
        <v>86706.580782018515</v>
      </c>
      <c r="V372" s="7">
        <f t="shared" si="70"/>
        <v>3497.6851699344488</v>
      </c>
      <c r="W372" s="7">
        <f t="shared" si="71"/>
        <v>26285.84557952033</v>
      </c>
      <c r="X372" s="7"/>
      <c r="Y372" s="7"/>
      <c r="Z372" s="7"/>
      <c r="AA372" s="7"/>
      <c r="AB372" s="7"/>
      <c r="AC372" s="7"/>
      <c r="AD372" s="7"/>
      <c r="AE372" s="7"/>
      <c r="AF372" s="7"/>
      <c r="AG372" s="31" t="s">
        <v>752</v>
      </c>
      <c r="AH372" s="12" t="s">
        <v>753</v>
      </c>
      <c r="AK372" s="12" t="e">
        <f>VLOOKUP(AH372,#REF!,1,0)</f>
        <v>#REF!</v>
      </c>
    </row>
    <row r="373" spans="1:37" s="12" customFormat="1" x14ac:dyDescent="0.25">
      <c r="A373" s="5">
        <v>6915</v>
      </c>
      <c r="B373" s="5" t="s">
        <v>1139</v>
      </c>
      <c r="C373" s="6" t="s">
        <v>682</v>
      </c>
      <c r="D373" s="7">
        <f t="shared" si="65"/>
        <v>1879.2416518694213</v>
      </c>
      <c r="E373" s="8">
        <f t="shared" si="66"/>
        <v>1.2783889474822929E-5</v>
      </c>
      <c r="F373" s="8">
        <v>1.0394841147788582E-5</v>
      </c>
      <c r="G373" s="13">
        <f t="shared" si="72"/>
        <v>2.3890483270343472E-6</v>
      </c>
      <c r="H373" s="41">
        <f t="shared" si="73"/>
        <v>8.3000000000000004E-2</v>
      </c>
      <c r="I373" s="41">
        <f t="shared" si="74"/>
        <v>3.7000000000000002E-3</v>
      </c>
      <c r="J373" s="41">
        <f t="shared" si="75"/>
        <v>8.6699999999999999E-2</v>
      </c>
      <c r="K373" s="7">
        <f t="shared" si="67"/>
        <v>75.804658978332881</v>
      </c>
      <c r="L373" s="29">
        <f t="shared" si="76"/>
        <v>5.156752358546528E-7</v>
      </c>
      <c r="M373" s="38">
        <f t="shared" si="68"/>
        <v>569.70826691722709</v>
      </c>
      <c r="N373" s="39">
        <f t="shared" si="77"/>
        <v>3.8755460267271764E-6</v>
      </c>
      <c r="O373" s="7">
        <v>22176.3</v>
      </c>
      <c r="P373" s="7">
        <v>0</v>
      </c>
      <c r="Q373" s="7">
        <v>0</v>
      </c>
      <c r="R373" s="7"/>
      <c r="S373" s="7">
        <v>1862.82</v>
      </c>
      <c r="T373" s="7">
        <v>82.05</v>
      </c>
      <c r="U373" s="7">
        <f t="shared" si="69"/>
        <v>1879.2416518694213</v>
      </c>
      <c r="V373" s="7">
        <f t="shared" si="70"/>
        <v>75.804658978332881</v>
      </c>
      <c r="W373" s="7">
        <f t="shared" si="71"/>
        <v>569.70826691722709</v>
      </c>
      <c r="X373" s="7"/>
      <c r="Y373" s="7"/>
      <c r="Z373" s="7"/>
      <c r="AA373" s="7"/>
      <c r="AB373" s="7"/>
      <c r="AC373" s="7"/>
      <c r="AD373" s="7"/>
      <c r="AE373" s="7"/>
      <c r="AF373" s="7"/>
      <c r="AG373" s="31" t="s">
        <v>754</v>
      </c>
      <c r="AH373" s="12" t="s">
        <v>755</v>
      </c>
      <c r="AK373" s="12" t="e">
        <f>VLOOKUP(AH373,#REF!,1,0)</f>
        <v>#REF!</v>
      </c>
    </row>
    <row r="374" spans="1:37" s="12" customFormat="1" x14ac:dyDescent="0.25">
      <c r="A374" s="5">
        <v>6369</v>
      </c>
      <c r="B374" s="5" t="s">
        <v>1139</v>
      </c>
      <c r="C374" s="6" t="s">
        <v>684</v>
      </c>
      <c r="D374" s="7">
        <f t="shared" si="65"/>
        <v>14159.532309782386</v>
      </c>
      <c r="E374" s="8">
        <f t="shared" si="66"/>
        <v>9.6322841654437717E-5</v>
      </c>
      <c r="F374" s="8">
        <v>9.8531088745643845E-5</v>
      </c>
      <c r="G374" s="13">
        <f t="shared" si="72"/>
        <v>-2.2082470912061281E-6</v>
      </c>
      <c r="H374" s="41">
        <f t="shared" si="73"/>
        <v>8.3000000000000004E-2</v>
      </c>
      <c r="I374" s="41">
        <f t="shared" si="74"/>
        <v>3.7000000000000002E-3</v>
      </c>
      <c r="J374" s="41">
        <f t="shared" si="75"/>
        <v>8.6699999999999999E-2</v>
      </c>
      <c r="K374" s="7">
        <f t="shared" si="67"/>
        <v>571.1449138379694</v>
      </c>
      <c r="L374" s="29">
        <f t="shared" si="76"/>
        <v>3.8853190835508397E-6</v>
      </c>
      <c r="M374" s="38">
        <f t="shared" si="68"/>
        <v>4292.5839817034475</v>
      </c>
      <c r="N374" s="39">
        <f t="shared" si="77"/>
        <v>2.920109775605657E-5</v>
      </c>
      <c r="O374" s="7">
        <v>167092.60999999999</v>
      </c>
      <c r="P374" s="7">
        <v>0</v>
      </c>
      <c r="Q374" s="7">
        <v>0</v>
      </c>
      <c r="R374" s="7"/>
      <c r="S374" s="7">
        <v>14035.8</v>
      </c>
      <c r="T374" s="7">
        <v>618.20000000000005</v>
      </c>
      <c r="U374" s="7">
        <f t="shared" si="69"/>
        <v>14159.532309782386</v>
      </c>
      <c r="V374" s="7">
        <f t="shared" si="70"/>
        <v>571.1449138379694</v>
      </c>
      <c r="W374" s="7">
        <f t="shared" si="71"/>
        <v>4292.5839817034475</v>
      </c>
      <c r="X374" s="7"/>
      <c r="Y374" s="7"/>
      <c r="Z374" s="7"/>
      <c r="AA374" s="7"/>
      <c r="AB374" s="7"/>
      <c r="AC374" s="7"/>
      <c r="AD374" s="7"/>
      <c r="AE374" s="7"/>
      <c r="AF374" s="7"/>
      <c r="AG374" s="31" t="s">
        <v>756</v>
      </c>
      <c r="AH374" s="12" t="s">
        <v>757</v>
      </c>
      <c r="AK374" s="12" t="e">
        <f>VLOOKUP(AH374,#REF!,1,0)</f>
        <v>#REF!</v>
      </c>
    </row>
    <row r="375" spans="1:37" s="12" customFormat="1" x14ac:dyDescent="0.25">
      <c r="A375" s="5">
        <v>6916</v>
      </c>
      <c r="B375" s="5" t="s">
        <v>1139</v>
      </c>
      <c r="C375" s="6" t="s">
        <v>686</v>
      </c>
      <c r="D375" s="7">
        <f t="shared" si="65"/>
        <v>35159.277450649643</v>
      </c>
      <c r="E375" s="8">
        <f t="shared" si="66"/>
        <v>2.3917749827256948E-4</v>
      </c>
      <c r="F375" s="8">
        <v>2.5947917217134924E-4</v>
      </c>
      <c r="G375" s="13">
        <f t="shared" si="72"/>
        <v>-2.0301673898779764E-5</v>
      </c>
      <c r="H375" s="41">
        <f t="shared" si="73"/>
        <v>8.3000000000000004E-2</v>
      </c>
      <c r="I375" s="41">
        <f t="shared" si="74"/>
        <v>3.7000000000000002E-3</v>
      </c>
      <c r="J375" s="41">
        <f t="shared" si="75"/>
        <v>8.6699999999999999E-2</v>
      </c>
      <c r="K375" s="7">
        <f t="shared" si="67"/>
        <v>2015.2767906889371</v>
      </c>
      <c r="L375" s="29">
        <f t="shared" si="76"/>
        <v>1.3709293707764932E-5</v>
      </c>
      <c r="M375" s="38">
        <f t="shared" si="68"/>
        <v>10658.837304157074</v>
      </c>
      <c r="N375" s="39">
        <f t="shared" si="77"/>
        <v>7.2508715359152602E-5</v>
      </c>
      <c r="O375" s="7">
        <v>414904.81</v>
      </c>
      <c r="P375" s="7">
        <v>174630.07</v>
      </c>
      <c r="Q375" s="7">
        <v>0</v>
      </c>
      <c r="R375" s="7"/>
      <c r="S375" s="7">
        <v>34852.04</v>
      </c>
      <c r="T375" s="7">
        <v>2181.31</v>
      </c>
      <c r="U375" s="7">
        <f t="shared" si="69"/>
        <v>35159.277450649643</v>
      </c>
      <c r="V375" s="7">
        <f t="shared" si="70"/>
        <v>2015.2767906889371</v>
      </c>
      <c r="W375" s="7">
        <f t="shared" si="71"/>
        <v>10658.837304157074</v>
      </c>
      <c r="X375" s="7"/>
      <c r="Y375" s="7"/>
      <c r="Z375" s="7"/>
      <c r="AA375" s="7"/>
      <c r="AB375" s="7"/>
      <c r="AC375" s="7"/>
      <c r="AD375" s="7"/>
      <c r="AE375" s="7"/>
      <c r="AF375" s="7"/>
      <c r="AG375" s="31" t="s">
        <v>758</v>
      </c>
      <c r="AH375" s="12" t="s">
        <v>759</v>
      </c>
      <c r="AK375" s="12" t="e">
        <f>VLOOKUP(AH375,#REF!,1,0)</f>
        <v>#REF!</v>
      </c>
    </row>
    <row r="376" spans="1:37" s="12" customFormat="1" x14ac:dyDescent="0.25">
      <c r="A376" s="5">
        <v>6930</v>
      </c>
      <c r="B376" s="5" t="s">
        <v>1139</v>
      </c>
      <c r="C376" s="6" t="s">
        <v>688</v>
      </c>
      <c r="D376" s="7">
        <f t="shared" si="65"/>
        <v>8816.8959701371932</v>
      </c>
      <c r="E376" s="8">
        <f t="shared" si="66"/>
        <v>5.9978568206553078E-5</v>
      </c>
      <c r="F376" s="8">
        <v>6.5611534090539338E-5</v>
      </c>
      <c r="G376" s="13">
        <f t="shared" si="72"/>
        <v>-5.6329658839862599E-6</v>
      </c>
      <c r="H376" s="41">
        <f t="shared" si="73"/>
        <v>8.3000000000000004E-2</v>
      </c>
      <c r="I376" s="41">
        <f t="shared" si="74"/>
        <v>3.7000000000000002E-3</v>
      </c>
      <c r="J376" s="41">
        <f t="shared" si="75"/>
        <v>8.6699999999999999E-2</v>
      </c>
      <c r="K376" s="7">
        <f t="shared" si="67"/>
        <v>355.69523103788129</v>
      </c>
      <c r="L376" s="29">
        <f t="shared" si="76"/>
        <v>2.4196827032789923E-6</v>
      </c>
      <c r="M376" s="38">
        <f t="shared" si="68"/>
        <v>2672.9178324349796</v>
      </c>
      <c r="N376" s="39">
        <f t="shared" si="77"/>
        <v>1.8183018725207761E-5</v>
      </c>
      <c r="O376" s="7">
        <v>104045.45</v>
      </c>
      <c r="P376" s="7">
        <v>0</v>
      </c>
      <c r="Q376" s="7">
        <v>0</v>
      </c>
      <c r="R376" s="7"/>
      <c r="S376" s="7">
        <v>8739.85</v>
      </c>
      <c r="T376" s="7">
        <v>385</v>
      </c>
      <c r="U376" s="7">
        <f t="shared" si="69"/>
        <v>8816.8959701371932</v>
      </c>
      <c r="V376" s="7">
        <f t="shared" si="70"/>
        <v>355.69523103788129</v>
      </c>
      <c r="W376" s="7">
        <f t="shared" si="71"/>
        <v>2672.9178324349796</v>
      </c>
      <c r="X376" s="7"/>
      <c r="Y376" s="7"/>
      <c r="Z376" s="7"/>
      <c r="AA376" s="7"/>
      <c r="AB376" s="7"/>
      <c r="AC376" s="7"/>
      <c r="AD376" s="7"/>
      <c r="AE376" s="7"/>
      <c r="AF376" s="7"/>
      <c r="AG376" s="31" t="s">
        <v>760</v>
      </c>
      <c r="AH376" s="12" t="s">
        <v>761</v>
      </c>
      <c r="AK376" s="12" t="e">
        <f>VLOOKUP(AH376,#REF!,1,0)</f>
        <v>#REF!</v>
      </c>
    </row>
    <row r="377" spans="1:37" s="12" customFormat="1" x14ac:dyDescent="0.25">
      <c r="A377" s="5">
        <v>9853</v>
      </c>
      <c r="B377" s="5" t="s">
        <v>1139</v>
      </c>
      <c r="C377" s="6" t="s">
        <v>1142</v>
      </c>
      <c r="D377" s="7">
        <f t="shared" si="65"/>
        <v>7092.1140563625559</v>
      </c>
      <c r="E377" s="8">
        <f t="shared" si="66"/>
        <v>4.8245419714482173E-5</v>
      </c>
      <c r="F377" s="8">
        <v>6.0864561111948306E-5</v>
      </c>
      <c r="G377" s="13">
        <f t="shared" si="72"/>
        <v>-1.2619141397466133E-5</v>
      </c>
      <c r="H377" s="41">
        <f t="shared" si="73"/>
        <v>8.3000000000000004E-2</v>
      </c>
      <c r="I377" s="41">
        <f t="shared" si="74"/>
        <v>3.7000000000000002E-3</v>
      </c>
      <c r="J377" s="41">
        <f t="shared" si="75"/>
        <v>8.6699999999999999E-2</v>
      </c>
      <c r="K377" s="7">
        <f t="shared" si="67"/>
        <v>455.52086665773339</v>
      </c>
      <c r="L377" s="29">
        <f t="shared" si="76"/>
        <v>3.0987650827317069E-6</v>
      </c>
      <c r="M377" s="38">
        <f t="shared" si="68"/>
        <v>2150.0353633660125</v>
      </c>
      <c r="N377" s="39">
        <f t="shared" si="77"/>
        <v>1.4626013863033355E-5</v>
      </c>
      <c r="O377" s="7">
        <v>83692.41</v>
      </c>
      <c r="P377" s="7">
        <v>49557.43</v>
      </c>
      <c r="Q377" s="7">
        <v>0</v>
      </c>
      <c r="R377" s="7"/>
      <c r="S377" s="7">
        <v>7030.14</v>
      </c>
      <c r="T377" s="7">
        <v>493.05</v>
      </c>
      <c r="U377" s="7">
        <f t="shared" si="69"/>
        <v>7092.1140563625559</v>
      </c>
      <c r="V377" s="7">
        <f t="shared" si="70"/>
        <v>455.52086665773339</v>
      </c>
      <c r="W377" s="7">
        <f t="shared" si="71"/>
        <v>2150.0353633660125</v>
      </c>
      <c r="X377" s="7"/>
      <c r="Y377" s="7"/>
      <c r="Z377" s="7"/>
      <c r="AA377" s="7"/>
      <c r="AB377" s="7"/>
      <c r="AC377" s="7"/>
      <c r="AD377" s="7"/>
      <c r="AE377" s="7"/>
      <c r="AF377" s="7"/>
      <c r="AG377" s="31" t="s">
        <v>762</v>
      </c>
      <c r="AH377" s="12" t="s">
        <v>763</v>
      </c>
      <c r="AK377" s="12" t="e">
        <f>VLOOKUP(AH377,#REF!,1,0)</f>
        <v>#REF!</v>
      </c>
    </row>
    <row r="378" spans="1:37" s="12" customFormat="1" x14ac:dyDescent="0.25">
      <c r="A378" s="5">
        <v>6918</v>
      </c>
      <c r="B378" s="5" t="s">
        <v>1139</v>
      </c>
      <c r="C378" s="6" t="s">
        <v>690</v>
      </c>
      <c r="D378" s="7">
        <f>U378</f>
        <v>16104.457937534193</v>
      </c>
      <c r="E378" s="8">
        <f t="shared" si="66"/>
        <v>1.0955355854345298E-4</v>
      </c>
      <c r="F378" s="8">
        <v>1.1082319154455037E-4</v>
      </c>
      <c r="G378" s="13">
        <f t="shared" si="72"/>
        <v>-1.2696330010973845E-6</v>
      </c>
      <c r="H378" s="41">
        <f t="shared" si="73"/>
        <v>8.3000000000000004E-2</v>
      </c>
      <c r="I378" s="41">
        <f t="shared" si="74"/>
        <v>3.7000000000000002E-3</v>
      </c>
      <c r="J378" s="41">
        <f t="shared" si="75"/>
        <v>8.6699999999999999E-2</v>
      </c>
      <c r="K378" s="7">
        <f t="shared" si="67"/>
        <v>649.65655210705802</v>
      </c>
      <c r="L378" s="29">
        <f t="shared" si="76"/>
        <v>4.4194090475109657E-6</v>
      </c>
      <c r="M378" s="38">
        <f t="shared" si="68"/>
        <v>4882.2049107452931</v>
      </c>
      <c r="N378" s="39">
        <f t="shared" si="77"/>
        <v>3.3212103355796821E-5</v>
      </c>
      <c r="O378" s="7">
        <v>190044.27</v>
      </c>
      <c r="P378" s="7">
        <v>0</v>
      </c>
      <c r="Q378" s="7">
        <v>0</v>
      </c>
      <c r="R378" s="7"/>
      <c r="S378" s="7">
        <v>15963.73</v>
      </c>
      <c r="T378" s="7">
        <v>703.18</v>
      </c>
      <c r="U378" s="7">
        <f t="shared" si="69"/>
        <v>16104.457937534193</v>
      </c>
      <c r="V378" s="7">
        <f t="shared" si="70"/>
        <v>649.65655210705802</v>
      </c>
      <c r="W378" s="7">
        <f t="shared" si="71"/>
        <v>4882.2049107452931</v>
      </c>
      <c r="X378" s="7"/>
      <c r="Y378" s="7"/>
      <c r="Z378" s="7"/>
      <c r="AA378" s="7"/>
      <c r="AB378" s="7"/>
      <c r="AC378" s="7"/>
      <c r="AD378" s="7"/>
      <c r="AE378" s="7"/>
      <c r="AF378" s="7"/>
      <c r="AG378" s="31" t="s">
        <v>764</v>
      </c>
      <c r="AH378" s="12" t="s">
        <v>765</v>
      </c>
      <c r="AK378" s="12" t="e">
        <f>VLOOKUP(AH378,#REF!,1,0)</f>
        <v>#REF!</v>
      </c>
    </row>
    <row r="379" spans="1:37" s="12" customFormat="1" x14ac:dyDescent="0.25">
      <c r="A379" s="5">
        <v>6951</v>
      </c>
      <c r="B379" s="5" t="s">
        <v>1139</v>
      </c>
      <c r="C379" s="6" t="s">
        <v>692</v>
      </c>
      <c r="D379" s="7">
        <f t="shared" si="65"/>
        <v>42740.525780492942</v>
      </c>
      <c r="E379" s="8">
        <f t="shared" si="66"/>
        <v>2.9075034449673192E-4</v>
      </c>
      <c r="F379" s="8">
        <v>2.8108460342866958E-4</v>
      </c>
      <c r="G379" s="13">
        <f t="shared" si="72"/>
        <v>9.6657410680623399E-6</v>
      </c>
      <c r="H379" s="41">
        <f t="shared" si="73"/>
        <v>8.3000000000000004E-2</v>
      </c>
      <c r="I379" s="41">
        <f t="shared" si="74"/>
        <v>3.7000000000000002E-3</v>
      </c>
      <c r="J379" s="41">
        <f t="shared" si="75"/>
        <v>8.6699999999999999E-2</v>
      </c>
      <c r="K379" s="7">
        <f t="shared" si="67"/>
        <v>1724.1425537937239</v>
      </c>
      <c r="L379" s="29">
        <f t="shared" si="76"/>
        <v>1.1728799127356424E-5</v>
      </c>
      <c r="M379" s="38">
        <f t="shared" si="68"/>
        <v>12957.157928738601</v>
      </c>
      <c r="N379" s="39">
        <f t="shared" si="77"/>
        <v>8.8143467182117102E-5</v>
      </c>
      <c r="O379" s="7">
        <v>504369.97</v>
      </c>
      <c r="P379" s="7">
        <v>0</v>
      </c>
      <c r="Q379" s="7">
        <v>0</v>
      </c>
      <c r="R379" s="7"/>
      <c r="S379" s="7">
        <v>42367.040000000001</v>
      </c>
      <c r="T379" s="7">
        <v>1866.19</v>
      </c>
      <c r="U379" s="7">
        <f t="shared" si="69"/>
        <v>42740.525780492942</v>
      </c>
      <c r="V379" s="7">
        <f t="shared" si="70"/>
        <v>1724.1425537937239</v>
      </c>
      <c r="W379" s="7">
        <f t="shared" si="71"/>
        <v>12957.157928738601</v>
      </c>
      <c r="X379" s="7"/>
      <c r="Y379" s="7"/>
      <c r="Z379" s="7"/>
      <c r="AA379" s="7"/>
      <c r="AB379" s="7"/>
      <c r="AC379" s="7"/>
      <c r="AD379" s="7"/>
      <c r="AE379" s="7"/>
      <c r="AF379" s="7"/>
      <c r="AG379" s="31" t="s">
        <v>766</v>
      </c>
      <c r="AH379" s="12" t="s">
        <v>767</v>
      </c>
      <c r="AK379" s="12" t="e">
        <f>VLOOKUP(AH379,#REF!,1,0)</f>
        <v>#REF!</v>
      </c>
    </row>
    <row r="380" spans="1:37" s="12" customFormat="1" x14ac:dyDescent="0.25">
      <c r="A380" s="5">
        <v>7275</v>
      </c>
      <c r="B380" s="5" t="s">
        <v>1139</v>
      </c>
      <c r="C380" s="6" t="s">
        <v>694</v>
      </c>
      <c r="D380" s="7">
        <f t="shared" si="65"/>
        <v>1285.5638302287714</v>
      </c>
      <c r="E380" s="8">
        <f t="shared" si="66"/>
        <v>8.7452861116216841E-6</v>
      </c>
      <c r="F380" s="8">
        <v>9.2065420750386663E-6</v>
      </c>
      <c r="G380" s="13">
        <f t="shared" si="72"/>
        <v>-4.6125596341698221E-7</v>
      </c>
      <c r="H380" s="41">
        <f t="shared" si="73"/>
        <v>8.3000000000000004E-2</v>
      </c>
      <c r="I380" s="41">
        <f t="shared" si="74"/>
        <v>3.7000000000000002E-3</v>
      </c>
      <c r="J380" s="41">
        <f t="shared" si="75"/>
        <v>8.6699999999999999E-2</v>
      </c>
      <c r="K380" s="7">
        <f t="shared" si="67"/>
        <v>95.409471452680521</v>
      </c>
      <c r="L380" s="29">
        <f t="shared" si="76"/>
        <v>6.4904060459122483E-7</v>
      </c>
      <c r="M380" s="38">
        <f t="shared" si="68"/>
        <v>389.72973007624466</v>
      </c>
      <c r="N380" s="39">
        <f t="shared" si="77"/>
        <v>2.651208688031717E-6</v>
      </c>
      <c r="O380" s="7">
        <v>15170.5</v>
      </c>
      <c r="P380" s="7">
        <v>12746.73</v>
      </c>
      <c r="Q380" s="7">
        <v>0</v>
      </c>
      <c r="R380" s="7"/>
      <c r="S380" s="7">
        <v>1274.33</v>
      </c>
      <c r="T380" s="7">
        <v>103.27</v>
      </c>
      <c r="U380" s="7">
        <f t="shared" si="69"/>
        <v>1285.5638302287714</v>
      </c>
      <c r="V380" s="7">
        <f t="shared" si="70"/>
        <v>95.409471452680521</v>
      </c>
      <c r="W380" s="7">
        <f t="shared" si="71"/>
        <v>389.72973007624466</v>
      </c>
      <c r="X380" s="7"/>
      <c r="Y380" s="7"/>
      <c r="Z380" s="7"/>
      <c r="AA380" s="7"/>
      <c r="AB380" s="7"/>
      <c r="AC380" s="7"/>
      <c r="AD380" s="7"/>
      <c r="AE380" s="7"/>
      <c r="AF380" s="7"/>
      <c r="AG380" s="31" t="s">
        <v>768</v>
      </c>
      <c r="AH380" s="12" t="s">
        <v>769</v>
      </c>
      <c r="AK380" s="12" t="e">
        <f>VLOOKUP(AH380,#REF!,1,0)</f>
        <v>#REF!</v>
      </c>
    </row>
    <row r="381" spans="1:37" s="12" customFormat="1" x14ac:dyDescent="0.25">
      <c r="A381" s="5">
        <v>9220</v>
      </c>
      <c r="B381" s="5" t="s">
        <v>1139</v>
      </c>
      <c r="C381" s="6" t="s">
        <v>1143</v>
      </c>
      <c r="D381" s="7">
        <f t="shared" si="65"/>
        <v>374.67406915552931</v>
      </c>
      <c r="E381" s="8">
        <f t="shared" si="66"/>
        <v>2.5487897654895458E-6</v>
      </c>
      <c r="F381" s="8">
        <v>3.1079787924307089E-6</v>
      </c>
      <c r="G381" s="13">
        <f t="shared" si="72"/>
        <v>-5.5918902694116317E-7</v>
      </c>
      <c r="H381" s="41">
        <f t="shared" si="73"/>
        <v>8.3000000000000004E-2</v>
      </c>
      <c r="I381" s="41">
        <f t="shared" si="74"/>
        <v>3.7000000000000002E-3</v>
      </c>
      <c r="J381" s="41">
        <f t="shared" si="75"/>
        <v>8.6699999999999999E-2</v>
      </c>
      <c r="K381" s="7">
        <f t="shared" si="67"/>
        <v>15.105498772647687</v>
      </c>
      <c r="L381" s="29">
        <f t="shared" si="76"/>
        <v>1.0275795376262735E-7</v>
      </c>
      <c r="M381" s="38">
        <f t="shared" si="68"/>
        <v>113.58566599728269</v>
      </c>
      <c r="N381" s="39">
        <f t="shared" si="77"/>
        <v>7.7268753520279644E-7</v>
      </c>
      <c r="O381" s="7">
        <v>4421.38</v>
      </c>
      <c r="P381" s="7">
        <v>0</v>
      </c>
      <c r="Q381" s="7">
        <v>0</v>
      </c>
      <c r="R381" s="7"/>
      <c r="S381" s="7">
        <v>371.4</v>
      </c>
      <c r="T381" s="7">
        <v>16.350000000000001</v>
      </c>
      <c r="U381" s="7">
        <f t="shared" si="69"/>
        <v>374.67406915552931</v>
      </c>
      <c r="V381" s="7">
        <f t="shared" si="70"/>
        <v>15.105498772647687</v>
      </c>
      <c r="W381" s="7">
        <f t="shared" si="71"/>
        <v>113.58566599728269</v>
      </c>
      <c r="X381" s="7"/>
      <c r="Y381" s="7"/>
      <c r="Z381" s="7"/>
      <c r="AA381" s="7"/>
      <c r="AB381" s="7"/>
      <c r="AC381" s="7"/>
      <c r="AD381" s="7"/>
      <c r="AE381" s="7"/>
      <c r="AF381" s="7"/>
      <c r="AG381" s="31" t="s">
        <v>770</v>
      </c>
      <c r="AH381" s="12" t="s">
        <v>771</v>
      </c>
      <c r="AK381" s="12" t="e">
        <f>VLOOKUP(AH381,#REF!,1,0)</f>
        <v>#REF!</v>
      </c>
    </row>
    <row r="382" spans="1:37" s="12" customFormat="1" x14ac:dyDescent="0.25">
      <c r="A382" s="5">
        <v>7040</v>
      </c>
      <c r="B382" s="5" t="s">
        <v>1139</v>
      </c>
      <c r="C382" s="6" t="s">
        <v>698</v>
      </c>
      <c r="D382" s="7">
        <f t="shared" si="65"/>
        <v>24601.377813824452</v>
      </c>
      <c r="E382" s="8">
        <f t="shared" si="66"/>
        <v>1.6735543009459956E-4</v>
      </c>
      <c r="F382" s="8">
        <v>1.5769371535275379E-4</v>
      </c>
      <c r="G382" s="13">
        <f t="shared" si="72"/>
        <v>9.6617147418457609E-6</v>
      </c>
      <c r="H382" s="41">
        <f t="shared" si="73"/>
        <v>8.3000000000000004E-2</v>
      </c>
      <c r="I382" s="41">
        <f t="shared" si="74"/>
        <v>3.7000000000000002E-3</v>
      </c>
      <c r="J382" s="41">
        <f t="shared" si="75"/>
        <v>8.6699999999999999E-2</v>
      </c>
      <c r="K382" s="7">
        <f t="shared" si="67"/>
        <v>992.44512761870772</v>
      </c>
      <c r="L382" s="29">
        <f t="shared" si="76"/>
        <v>6.7512918355566923E-6</v>
      </c>
      <c r="M382" s="38">
        <f t="shared" si="68"/>
        <v>7458.1192387618075</v>
      </c>
      <c r="N382" s="39">
        <f t="shared" si="77"/>
        <v>5.0735237771861819E-5</v>
      </c>
      <c r="O382" s="7">
        <v>290314.45</v>
      </c>
      <c r="P382" s="7">
        <v>0</v>
      </c>
      <c r="Q382" s="7">
        <v>0</v>
      </c>
      <c r="R382" s="7"/>
      <c r="S382" s="7">
        <v>24386.400000000001</v>
      </c>
      <c r="T382" s="7">
        <v>1074.21</v>
      </c>
      <c r="U382" s="7">
        <f t="shared" si="69"/>
        <v>24601.377813824452</v>
      </c>
      <c r="V382" s="7">
        <f t="shared" si="70"/>
        <v>992.44512761870772</v>
      </c>
      <c r="W382" s="7">
        <f t="shared" si="71"/>
        <v>7458.1192387618075</v>
      </c>
      <c r="X382" s="7"/>
      <c r="Y382" s="7"/>
      <c r="Z382" s="7"/>
      <c r="AA382" s="7"/>
      <c r="AB382" s="7"/>
      <c r="AC382" s="7"/>
      <c r="AD382" s="7"/>
      <c r="AE382" s="7"/>
      <c r="AF382" s="7"/>
      <c r="AG382" s="31" t="s">
        <v>772</v>
      </c>
      <c r="AH382" s="12" t="s">
        <v>773</v>
      </c>
      <c r="AK382" s="12" t="e">
        <f>VLOOKUP(AH382,#REF!,1,0)</f>
        <v>#REF!</v>
      </c>
    </row>
    <row r="383" spans="1:37" s="12" customFormat="1" x14ac:dyDescent="0.25">
      <c r="A383" s="5">
        <v>7007</v>
      </c>
      <c r="B383" s="5" t="s">
        <v>1139</v>
      </c>
      <c r="C383" s="6" t="s">
        <v>700</v>
      </c>
      <c r="D383" s="7">
        <f t="shared" si="65"/>
        <v>8361.224106117641</v>
      </c>
      <c r="E383" s="8">
        <f t="shared" si="66"/>
        <v>5.6878775936294655E-5</v>
      </c>
      <c r="F383" s="8">
        <v>5.7180572324424586E-5</v>
      </c>
      <c r="G383" s="13">
        <f t="shared" si="72"/>
        <v>-3.0179638812993087E-7</v>
      </c>
      <c r="H383" s="41">
        <f t="shared" si="73"/>
        <v>8.3000000000000004E-2</v>
      </c>
      <c r="I383" s="41">
        <f t="shared" si="74"/>
        <v>3.7000000000000002E-3</v>
      </c>
      <c r="J383" s="41">
        <f t="shared" si="75"/>
        <v>8.6699999999999999E-2</v>
      </c>
      <c r="K383" s="7">
        <f t="shared" si="67"/>
        <v>337.28222855843978</v>
      </c>
      <c r="L383" s="29">
        <f t="shared" si="76"/>
        <v>2.2944248428209394E-6</v>
      </c>
      <c r="M383" s="38">
        <f t="shared" si="68"/>
        <v>2534.7769884007498</v>
      </c>
      <c r="N383" s="39">
        <f t="shared" si="77"/>
        <v>1.724329004245129E-5</v>
      </c>
      <c r="O383" s="7">
        <v>98668.38</v>
      </c>
      <c r="P383" s="7">
        <v>0</v>
      </c>
      <c r="Q383" s="7">
        <v>0</v>
      </c>
      <c r="R383" s="7"/>
      <c r="S383" s="7">
        <v>8288.16</v>
      </c>
      <c r="T383" s="7">
        <v>365.07</v>
      </c>
      <c r="U383" s="7">
        <f t="shared" si="69"/>
        <v>8361.224106117641</v>
      </c>
      <c r="V383" s="7">
        <f t="shared" si="70"/>
        <v>337.28222855843978</v>
      </c>
      <c r="W383" s="7">
        <f t="shared" si="71"/>
        <v>2534.7769884007498</v>
      </c>
      <c r="X383" s="7"/>
      <c r="Y383" s="7"/>
      <c r="Z383" s="7"/>
      <c r="AA383" s="7"/>
      <c r="AB383" s="7"/>
      <c r="AC383" s="7"/>
      <c r="AD383" s="7"/>
      <c r="AE383" s="7"/>
      <c r="AF383" s="7"/>
      <c r="AG383" s="31" t="s">
        <v>774</v>
      </c>
      <c r="AH383" s="12" t="s">
        <v>775</v>
      </c>
      <c r="AK383" s="12" t="e">
        <f>VLOOKUP(AH383,#REF!,1,0)</f>
        <v>#REF!</v>
      </c>
    </row>
    <row r="384" spans="1:37" s="12" customFormat="1" x14ac:dyDescent="0.25">
      <c r="A384" s="5">
        <v>7073</v>
      </c>
      <c r="B384" s="5" t="s">
        <v>1139</v>
      </c>
      <c r="C384" s="6" t="s">
        <v>702</v>
      </c>
      <c r="D384" s="7">
        <f t="shared" si="65"/>
        <v>5060.4000328933316</v>
      </c>
      <c r="E384" s="8">
        <f t="shared" si="66"/>
        <v>3.4424308685657921E-5</v>
      </c>
      <c r="F384" s="8">
        <v>3.8101452307706846E-5</v>
      </c>
      <c r="G384" s="13">
        <f t="shared" si="72"/>
        <v>-3.6771436220489246E-6</v>
      </c>
      <c r="H384" s="41">
        <f t="shared" si="73"/>
        <v>8.3000000000000004E-2</v>
      </c>
      <c r="I384" s="41">
        <f t="shared" si="74"/>
        <v>3.7000000000000002E-3</v>
      </c>
      <c r="J384" s="41">
        <f t="shared" si="75"/>
        <v>8.6699999999999999E-2</v>
      </c>
      <c r="K384" s="7">
        <f t="shared" si="67"/>
        <v>204.28916749895146</v>
      </c>
      <c r="L384" s="29">
        <f t="shared" si="76"/>
        <v>1.389714907400132E-6</v>
      </c>
      <c r="M384" s="38">
        <f t="shared" si="68"/>
        <v>1534.103785843429</v>
      </c>
      <c r="N384" s="39">
        <f t="shared" si="77"/>
        <v>1.0436025202836737E-5</v>
      </c>
      <c r="O384" s="7">
        <v>59716.69</v>
      </c>
      <c r="P384" s="7">
        <v>0</v>
      </c>
      <c r="Q384" s="7">
        <v>0</v>
      </c>
      <c r="R384" s="7"/>
      <c r="S384" s="7">
        <v>5016.18</v>
      </c>
      <c r="T384" s="7">
        <v>221.12</v>
      </c>
      <c r="U384" s="7">
        <f t="shared" si="69"/>
        <v>5060.4000328933316</v>
      </c>
      <c r="V384" s="7">
        <f t="shared" si="70"/>
        <v>204.28916749895146</v>
      </c>
      <c r="W384" s="7">
        <f t="shared" si="71"/>
        <v>1534.103785843429</v>
      </c>
      <c r="X384" s="7"/>
      <c r="Y384" s="7"/>
      <c r="Z384" s="7"/>
      <c r="AA384" s="7"/>
      <c r="AB384" s="7"/>
      <c r="AC384" s="7"/>
      <c r="AD384" s="7"/>
      <c r="AE384" s="7"/>
      <c r="AF384" s="7"/>
      <c r="AG384" s="31" t="s">
        <v>776</v>
      </c>
      <c r="AH384" s="12" t="s">
        <v>777</v>
      </c>
      <c r="AK384" s="12" t="e">
        <f>VLOOKUP(AH384,#REF!,1,0)</f>
        <v>#REF!</v>
      </c>
    </row>
    <row r="385" spans="1:37" s="12" customFormat="1" x14ac:dyDescent="0.25">
      <c r="A385" s="5">
        <v>6920</v>
      </c>
      <c r="B385" s="5" t="s">
        <v>1139</v>
      </c>
      <c r="C385" s="6" t="s">
        <v>704</v>
      </c>
      <c r="D385" s="7">
        <f t="shared" si="65"/>
        <v>39130.540115363932</v>
      </c>
      <c r="E385" s="8">
        <f t="shared" si="66"/>
        <v>2.6619274824358591E-4</v>
      </c>
      <c r="F385" s="8">
        <v>2.398403076351519E-4</v>
      </c>
      <c r="G385" s="13">
        <f t="shared" si="72"/>
        <v>2.635244060843401E-5</v>
      </c>
      <c r="H385" s="41">
        <f t="shared" si="73"/>
        <v>8.3000000000000004E-2</v>
      </c>
      <c r="I385" s="41">
        <f t="shared" si="74"/>
        <v>3.7000000000000002E-3</v>
      </c>
      <c r="J385" s="41">
        <f t="shared" si="75"/>
        <v>8.6699999999999999E-2</v>
      </c>
      <c r="K385" s="7">
        <f t="shared" si="67"/>
        <v>1683.2237439686128</v>
      </c>
      <c r="L385" s="29">
        <f t="shared" si="76"/>
        <v>1.1450441343127264E-5</v>
      </c>
      <c r="M385" s="38">
        <f t="shared" si="68"/>
        <v>11862.759731023694</v>
      </c>
      <c r="N385" s="39">
        <f t="shared" si="77"/>
        <v>8.0698620699965525E-5</v>
      </c>
      <c r="O385" s="7">
        <v>461770.57</v>
      </c>
      <c r="P385" s="7">
        <v>30633.06</v>
      </c>
      <c r="Q385" s="7">
        <v>0</v>
      </c>
      <c r="R385" s="7"/>
      <c r="S385" s="7">
        <v>38788.6</v>
      </c>
      <c r="T385" s="7">
        <v>1821.9</v>
      </c>
      <c r="U385" s="7">
        <f t="shared" si="69"/>
        <v>39130.540115363932</v>
      </c>
      <c r="V385" s="7">
        <f t="shared" si="70"/>
        <v>1683.2237439686128</v>
      </c>
      <c r="W385" s="7">
        <f t="shared" si="71"/>
        <v>11862.759731023694</v>
      </c>
      <c r="X385" s="7"/>
      <c r="Y385" s="7"/>
      <c r="Z385" s="7"/>
      <c r="AA385" s="7"/>
      <c r="AB385" s="7"/>
      <c r="AC385" s="7"/>
      <c r="AD385" s="7"/>
      <c r="AE385" s="7"/>
      <c r="AF385" s="7"/>
      <c r="AG385" s="31" t="s">
        <v>778</v>
      </c>
      <c r="AH385" s="12" t="s">
        <v>779</v>
      </c>
      <c r="AK385" s="12" t="e">
        <f>VLOOKUP(AH385,#REF!,1,0)</f>
        <v>#REF!</v>
      </c>
    </row>
    <row r="386" spans="1:37" s="12" customFormat="1" x14ac:dyDescent="0.25">
      <c r="A386" s="5">
        <v>6921</v>
      </c>
      <c r="B386" s="5" t="s">
        <v>1139</v>
      </c>
      <c r="C386" s="6" t="s">
        <v>706</v>
      </c>
      <c r="D386" s="7">
        <f t="shared" si="65"/>
        <v>140929.19214843216</v>
      </c>
      <c r="E386" s="8">
        <f t="shared" si="66"/>
        <v>9.5869693735738115E-4</v>
      </c>
      <c r="F386" s="8">
        <v>9.66269248753091E-4</v>
      </c>
      <c r="G386" s="13">
        <f t="shared" si="72"/>
        <v>-7.5723113957098511E-6</v>
      </c>
      <c r="H386" s="41">
        <f t="shared" si="73"/>
        <v>8.3000000000000004E-2</v>
      </c>
      <c r="I386" s="41">
        <f t="shared" si="74"/>
        <v>3.7000000000000002E-3</v>
      </c>
      <c r="J386" s="41">
        <f t="shared" si="75"/>
        <v>8.6699999999999999E-2</v>
      </c>
      <c r="K386" s="7">
        <f t="shared" si="67"/>
        <v>6212.0924857748041</v>
      </c>
      <c r="L386" s="29">
        <f t="shared" si="76"/>
        <v>4.2258909952598922E-5</v>
      </c>
      <c r="M386" s="38">
        <f t="shared" si="68"/>
        <v>42723.896491469954</v>
      </c>
      <c r="N386" s="39">
        <f t="shared" si="77"/>
        <v>2.9063722067750232E-4</v>
      </c>
      <c r="O386" s="7">
        <v>1663461.37</v>
      </c>
      <c r="P386" s="7">
        <v>153778.20000000001</v>
      </c>
      <c r="Q386" s="7">
        <v>0</v>
      </c>
      <c r="R386" s="7"/>
      <c r="S386" s="7">
        <v>139697.69</v>
      </c>
      <c r="T386" s="7">
        <v>6723.89</v>
      </c>
      <c r="U386" s="7">
        <f t="shared" si="69"/>
        <v>140929.19214843216</v>
      </c>
      <c r="V386" s="7">
        <f t="shared" si="70"/>
        <v>6212.0924857748041</v>
      </c>
      <c r="W386" s="7">
        <f t="shared" si="71"/>
        <v>42723.896491469954</v>
      </c>
      <c r="X386" s="7"/>
      <c r="Y386" s="7"/>
      <c r="Z386" s="7"/>
      <c r="AA386" s="7"/>
      <c r="AB386" s="7"/>
      <c r="AC386" s="7"/>
      <c r="AD386" s="7"/>
      <c r="AE386" s="7"/>
      <c r="AF386" s="7"/>
      <c r="AG386" s="31" t="s">
        <v>780</v>
      </c>
      <c r="AH386" s="12" t="s">
        <v>781</v>
      </c>
      <c r="AK386" s="12" t="e">
        <f>VLOOKUP(AH386,#REF!,1,0)</f>
        <v>#REF!</v>
      </c>
    </row>
    <row r="387" spans="1:37" s="12" customFormat="1" x14ac:dyDescent="0.25">
      <c r="A387" s="5">
        <v>6922</v>
      </c>
      <c r="B387" s="5" t="s">
        <v>1139</v>
      </c>
      <c r="C387" s="6" t="s">
        <v>708</v>
      </c>
      <c r="D387" s="7">
        <f t="shared" si="65"/>
        <v>15207.368772223059</v>
      </c>
      <c r="E387" s="8">
        <f t="shared" si="66"/>
        <v>1.0345094330661512E-4</v>
      </c>
      <c r="F387" s="8">
        <v>1.0388066223598292E-4</v>
      </c>
      <c r="G387" s="13">
        <f t="shared" si="72"/>
        <v>-4.2971892936779848E-7</v>
      </c>
      <c r="H387" s="41">
        <f t="shared" si="73"/>
        <v>8.3000000000000004E-2</v>
      </c>
      <c r="I387" s="41">
        <f t="shared" si="74"/>
        <v>3.7000000000000002E-3</v>
      </c>
      <c r="J387" s="41">
        <f t="shared" si="75"/>
        <v>8.6699999999999999E-2</v>
      </c>
      <c r="K387" s="7">
        <f t="shared" si="67"/>
        <v>613.46802691289224</v>
      </c>
      <c r="L387" s="29">
        <f t="shared" si="76"/>
        <v>4.1732299007903467E-6</v>
      </c>
      <c r="M387" s="38">
        <f t="shared" si="68"/>
        <v>4610.2446159470064</v>
      </c>
      <c r="N387" s="39">
        <f t="shared" si="77"/>
        <v>3.1362043068561801E-5</v>
      </c>
      <c r="O387" s="7">
        <v>179458.37</v>
      </c>
      <c r="P387" s="7">
        <v>0</v>
      </c>
      <c r="Q387" s="7">
        <v>0</v>
      </c>
      <c r="R387" s="7"/>
      <c r="S387" s="7">
        <v>15074.48</v>
      </c>
      <c r="T387" s="7">
        <v>664.01</v>
      </c>
      <c r="U387" s="7">
        <f t="shared" si="69"/>
        <v>15207.368772223059</v>
      </c>
      <c r="V387" s="7">
        <f t="shared" si="70"/>
        <v>613.46802691289224</v>
      </c>
      <c r="W387" s="7">
        <f t="shared" si="71"/>
        <v>4610.2446159470064</v>
      </c>
      <c r="X387" s="7"/>
      <c r="Y387" s="7"/>
      <c r="Z387" s="7"/>
      <c r="AA387" s="7"/>
      <c r="AB387" s="7"/>
      <c r="AC387" s="7"/>
      <c r="AD387" s="7"/>
      <c r="AE387" s="7"/>
      <c r="AF387" s="7"/>
      <c r="AG387" s="31" t="s">
        <v>782</v>
      </c>
      <c r="AH387" s="12" t="s">
        <v>783</v>
      </c>
      <c r="AK387" s="12" t="e">
        <f>VLOOKUP(AH387,#REF!,1,0)</f>
        <v>#REF!</v>
      </c>
    </row>
    <row r="388" spans="1:37" s="12" customFormat="1" x14ac:dyDescent="0.25">
      <c r="A388" s="5">
        <v>6899</v>
      </c>
      <c r="B388" s="5" t="s">
        <v>1139</v>
      </c>
      <c r="C388" s="6" t="s">
        <v>1144</v>
      </c>
      <c r="D388" s="7">
        <f t="shared" si="65"/>
        <v>88929.495603352712</v>
      </c>
      <c r="E388" s="8">
        <f t="shared" si="66"/>
        <v>6.0495936843145675E-4</v>
      </c>
      <c r="F388" s="8">
        <v>6.5415146152371969E-4</v>
      </c>
      <c r="G388" s="13">
        <f t="shared" si="72"/>
        <v>-4.9192093092262942E-5</v>
      </c>
      <c r="H388" s="41">
        <f t="shared" si="73"/>
        <v>8.3000000000000004E-2</v>
      </c>
      <c r="I388" s="41">
        <f t="shared" si="74"/>
        <v>3.7000000000000002E-3</v>
      </c>
      <c r="J388" s="41">
        <f t="shared" si="75"/>
        <v>8.6699999999999999E-2</v>
      </c>
      <c r="K388" s="7">
        <f t="shared" si="67"/>
        <v>3627.1212786835586</v>
      </c>
      <c r="L388" s="29">
        <f t="shared" si="76"/>
        <v>2.4674164438800417E-5</v>
      </c>
      <c r="M388" s="38">
        <f t="shared" si="68"/>
        <v>26959.741323107712</v>
      </c>
      <c r="N388" s="39">
        <f t="shared" si="77"/>
        <v>1.8339863476396243E-4</v>
      </c>
      <c r="O388" s="7">
        <v>1049433.32</v>
      </c>
      <c r="P388" s="7">
        <v>11560.56</v>
      </c>
      <c r="Q388" s="7">
        <v>0</v>
      </c>
      <c r="R388" s="7"/>
      <c r="S388" s="7">
        <v>88152.39</v>
      </c>
      <c r="T388" s="7">
        <v>3925.95</v>
      </c>
      <c r="U388" s="7">
        <f t="shared" si="69"/>
        <v>88929.495603352712</v>
      </c>
      <c r="V388" s="7">
        <f t="shared" si="70"/>
        <v>3627.1212786835586</v>
      </c>
      <c r="W388" s="7">
        <f t="shared" si="71"/>
        <v>26959.741323107712</v>
      </c>
      <c r="X388" s="7"/>
      <c r="Y388" s="7"/>
      <c r="Z388" s="7"/>
      <c r="AA388" s="7"/>
      <c r="AB388" s="7"/>
      <c r="AC388" s="7"/>
      <c r="AD388" s="7"/>
      <c r="AE388" s="7"/>
      <c r="AF388" s="7"/>
      <c r="AG388" s="31" t="s">
        <v>784</v>
      </c>
      <c r="AH388" s="12" t="s">
        <v>785</v>
      </c>
      <c r="AK388" s="12" t="e">
        <f>VLOOKUP(AH388,#REF!,1,0)</f>
        <v>#REF!</v>
      </c>
    </row>
    <row r="389" spans="1:37" s="12" customFormat="1" x14ac:dyDescent="0.25">
      <c r="A389" s="5">
        <v>6923</v>
      </c>
      <c r="B389" s="5" t="s">
        <v>1139</v>
      </c>
      <c r="C389" s="6" t="s">
        <v>710</v>
      </c>
      <c r="D389" s="7">
        <f t="shared" si="65"/>
        <v>30286.880270550668</v>
      </c>
      <c r="E389" s="8">
        <f t="shared" si="66"/>
        <v>2.060321138214205E-4</v>
      </c>
      <c r="F389" s="8">
        <v>2.0070585618707382E-4</v>
      </c>
      <c r="G389" s="13">
        <f t="shared" si="72"/>
        <v>5.3262576343466868E-6</v>
      </c>
      <c r="H389" s="41">
        <f t="shared" si="73"/>
        <v>8.3000000000000004E-2</v>
      </c>
      <c r="I389" s="41">
        <f t="shared" si="74"/>
        <v>3.7000000000000002E-3</v>
      </c>
      <c r="J389" s="41">
        <f t="shared" si="75"/>
        <v>8.6699999999999999E-2</v>
      </c>
      <c r="K389" s="7">
        <f t="shared" si="67"/>
        <v>1326.9741827005423</v>
      </c>
      <c r="L389" s="29">
        <f t="shared" si="76"/>
        <v>9.0269877057652374E-6</v>
      </c>
      <c r="M389" s="38">
        <f t="shared" si="68"/>
        <v>9181.7281998302133</v>
      </c>
      <c r="N389" s="39">
        <f t="shared" si="77"/>
        <v>6.2460407035853815E-5</v>
      </c>
      <c r="O389" s="7">
        <v>357408.05</v>
      </c>
      <c r="P389" s="7">
        <v>30787.13</v>
      </c>
      <c r="Q389" s="7">
        <v>0</v>
      </c>
      <c r="R389" s="7"/>
      <c r="S389" s="7">
        <v>30022.22</v>
      </c>
      <c r="T389" s="7">
        <v>1436.3</v>
      </c>
      <c r="U389" s="7">
        <f t="shared" si="69"/>
        <v>30286.880270550668</v>
      </c>
      <c r="V389" s="7">
        <f t="shared" si="70"/>
        <v>1326.9741827005423</v>
      </c>
      <c r="W389" s="7">
        <f t="shared" si="71"/>
        <v>9181.7281998302133</v>
      </c>
      <c r="X389" s="7"/>
      <c r="Y389" s="7"/>
      <c r="Z389" s="7"/>
      <c r="AA389" s="7"/>
      <c r="AB389" s="7"/>
      <c r="AC389" s="7"/>
      <c r="AD389" s="7"/>
      <c r="AE389" s="7"/>
      <c r="AF389" s="7"/>
      <c r="AG389" s="31" t="s">
        <v>786</v>
      </c>
      <c r="AH389" s="12" t="s">
        <v>787</v>
      </c>
      <c r="AK389" s="12" t="e">
        <f>VLOOKUP(AH389,#REF!,1,0)</f>
        <v>#REF!</v>
      </c>
    </row>
    <row r="390" spans="1:37" s="12" customFormat="1" x14ac:dyDescent="0.25">
      <c r="A390" s="5">
        <v>6924</v>
      </c>
      <c r="B390" s="5" t="s">
        <v>1139</v>
      </c>
      <c r="C390" s="6" t="s">
        <v>714</v>
      </c>
      <c r="D390" s="7">
        <f t="shared" si="65"/>
        <v>17184.505878241253</v>
      </c>
      <c r="E390" s="8">
        <f t="shared" si="66"/>
        <v>1.1690078474385893E-4</v>
      </c>
      <c r="F390" s="8">
        <v>1.0640980225495304E-4</v>
      </c>
      <c r="G390" s="13">
        <f t="shared" si="72"/>
        <v>1.0490982488905895E-5</v>
      </c>
      <c r="H390" s="41">
        <f t="shared" si="73"/>
        <v>8.3000000000000004E-2</v>
      </c>
      <c r="I390" s="41">
        <f t="shared" si="74"/>
        <v>3.7000000000000002E-3</v>
      </c>
      <c r="J390" s="41">
        <f t="shared" si="75"/>
        <v>8.6699999999999999E-2</v>
      </c>
      <c r="K390" s="7">
        <f t="shared" si="67"/>
        <v>864.83830862922161</v>
      </c>
      <c r="L390" s="29">
        <f t="shared" si="76"/>
        <v>5.8832228096426811E-6</v>
      </c>
      <c r="M390" s="38">
        <f t="shared" si="68"/>
        <v>5209.6307316213051</v>
      </c>
      <c r="N390" s="39">
        <f t="shared" si="77"/>
        <v>3.5439478159414126E-5</v>
      </c>
      <c r="O390" s="7">
        <v>202789.07</v>
      </c>
      <c r="P390" s="7">
        <v>50195.01</v>
      </c>
      <c r="Q390" s="7">
        <v>0</v>
      </c>
      <c r="R390" s="7"/>
      <c r="S390" s="7">
        <v>17034.34</v>
      </c>
      <c r="T390" s="7">
        <v>936.09</v>
      </c>
      <c r="U390" s="7">
        <f t="shared" si="69"/>
        <v>17184.505878241253</v>
      </c>
      <c r="V390" s="7">
        <f t="shared" si="70"/>
        <v>864.83830862922161</v>
      </c>
      <c r="W390" s="7">
        <f t="shared" si="71"/>
        <v>5209.6307316213051</v>
      </c>
      <c r="X390" s="7"/>
      <c r="Y390" s="7"/>
      <c r="Z390" s="7"/>
      <c r="AA390" s="7"/>
      <c r="AB390" s="7"/>
      <c r="AC390" s="7"/>
      <c r="AD390" s="7"/>
      <c r="AE390" s="7"/>
      <c r="AF390" s="7"/>
      <c r="AG390" s="31" t="s">
        <v>788</v>
      </c>
      <c r="AH390" s="12" t="s">
        <v>789</v>
      </c>
      <c r="AK390" s="12" t="e">
        <f>VLOOKUP(AH390,#REF!,1,0)</f>
        <v>#REF!</v>
      </c>
    </row>
    <row r="391" spans="1:37" s="12" customFormat="1" x14ac:dyDescent="0.25">
      <c r="A391" s="5">
        <v>6925</v>
      </c>
      <c r="B391" s="5" t="s">
        <v>1139</v>
      </c>
      <c r="C391" s="6" t="s">
        <v>716</v>
      </c>
      <c r="D391" s="7">
        <f t="shared" si="65"/>
        <v>61034.022515553457</v>
      </c>
      <c r="E391" s="8">
        <f t="shared" si="66"/>
        <v>4.1519524498965561E-4</v>
      </c>
      <c r="F391" s="8">
        <v>3.4988134196107384E-4</v>
      </c>
      <c r="G391" s="13">
        <f t="shared" si="72"/>
        <v>6.5313903028581765E-5</v>
      </c>
      <c r="H391" s="41">
        <f t="shared" si="73"/>
        <v>8.3000000000000004E-2</v>
      </c>
      <c r="I391" s="41">
        <f t="shared" si="74"/>
        <v>3.7000000000000002E-3</v>
      </c>
      <c r="J391" s="41">
        <f t="shared" si="75"/>
        <v>8.6699999999999999E-2</v>
      </c>
      <c r="K391" s="7">
        <f t="shared" si="67"/>
        <v>2542.934497968587</v>
      </c>
      <c r="L391" s="29">
        <f t="shared" si="76"/>
        <v>1.7298783012501896E-5</v>
      </c>
      <c r="M391" s="38">
        <f t="shared" si="68"/>
        <v>18502.988775144004</v>
      </c>
      <c r="N391" s="39">
        <f t="shared" si="77"/>
        <v>1.2587000890493575E-4</v>
      </c>
      <c r="O391" s="7">
        <v>720247.03</v>
      </c>
      <c r="P391" s="7">
        <v>23637.58</v>
      </c>
      <c r="Q391" s="7">
        <v>0</v>
      </c>
      <c r="R391" s="7"/>
      <c r="S391" s="7">
        <v>60500.68</v>
      </c>
      <c r="T391" s="7">
        <v>2752.44</v>
      </c>
      <c r="U391" s="7">
        <f t="shared" si="69"/>
        <v>61034.022515553457</v>
      </c>
      <c r="V391" s="7">
        <f t="shared" si="70"/>
        <v>2542.934497968587</v>
      </c>
      <c r="W391" s="7">
        <f t="shared" si="71"/>
        <v>18502.988775144004</v>
      </c>
      <c r="X391" s="7"/>
      <c r="Y391" s="7"/>
      <c r="Z391" s="7"/>
      <c r="AA391" s="7"/>
      <c r="AB391" s="7"/>
      <c r="AC391" s="7"/>
      <c r="AD391" s="7"/>
      <c r="AE391" s="7"/>
      <c r="AF391" s="7"/>
      <c r="AG391" s="31" t="s">
        <v>790</v>
      </c>
      <c r="AH391" s="12" t="s">
        <v>791</v>
      </c>
      <c r="AK391" s="12" t="e">
        <f>VLOOKUP(AH391,#REF!,1,0)</f>
        <v>#REF!</v>
      </c>
    </row>
    <row r="392" spans="1:37" s="12" customFormat="1" x14ac:dyDescent="0.25">
      <c r="A392" s="5">
        <v>7094</v>
      </c>
      <c r="B392" s="5" t="s">
        <v>1139</v>
      </c>
      <c r="C392" s="6" t="s">
        <v>718</v>
      </c>
      <c r="D392" s="7">
        <f t="shared" si="65"/>
        <v>961.80467833301475</v>
      </c>
      <c r="E392" s="8">
        <f t="shared" si="66"/>
        <v>6.5428545030095133E-6</v>
      </c>
      <c r="F392" s="8">
        <v>6.3862500425881204E-6</v>
      </c>
      <c r="G392" s="13">
        <f t="shared" si="72"/>
        <v>1.5660446042139295E-7</v>
      </c>
      <c r="H392" s="41">
        <f t="shared" si="73"/>
        <v>8.3000000000000004E-2</v>
      </c>
      <c r="I392" s="41">
        <f t="shared" si="74"/>
        <v>3.7000000000000002E-3</v>
      </c>
      <c r="J392" s="41">
        <f t="shared" si="75"/>
        <v>8.6699999999999999E-2</v>
      </c>
      <c r="K392" s="7">
        <f t="shared" si="67"/>
        <v>38.849310299072485</v>
      </c>
      <c r="L392" s="29">
        <f t="shared" si="76"/>
        <v>2.6427963031917304E-7</v>
      </c>
      <c r="M392" s="38">
        <f t="shared" si="68"/>
        <v>291.57935907864652</v>
      </c>
      <c r="N392" s="39">
        <f t="shared" si="77"/>
        <v>1.9835226065222028E-6</v>
      </c>
      <c r="O392" s="7">
        <v>11350</v>
      </c>
      <c r="P392" s="7">
        <v>0</v>
      </c>
      <c r="Q392" s="7">
        <v>0</v>
      </c>
      <c r="R392" s="7"/>
      <c r="S392" s="7">
        <v>953.4</v>
      </c>
      <c r="T392" s="7">
        <v>42.05</v>
      </c>
      <c r="U392" s="7">
        <f t="shared" si="69"/>
        <v>961.80467833301475</v>
      </c>
      <c r="V392" s="7">
        <f t="shared" si="70"/>
        <v>38.849310299072485</v>
      </c>
      <c r="W392" s="7">
        <f t="shared" si="71"/>
        <v>291.57935907864652</v>
      </c>
      <c r="X392" s="7"/>
      <c r="Y392" s="7"/>
      <c r="Z392" s="7"/>
      <c r="AA392" s="7"/>
      <c r="AB392" s="7"/>
      <c r="AC392" s="7"/>
      <c r="AD392" s="7"/>
      <c r="AE392" s="7"/>
      <c r="AF392" s="7"/>
      <c r="AG392" s="31" t="s">
        <v>792</v>
      </c>
      <c r="AH392" s="12" t="s">
        <v>793</v>
      </c>
      <c r="AK392" s="12" t="e">
        <f>VLOOKUP(AH392,#REF!,1,0)</f>
        <v>#REF!</v>
      </c>
    </row>
    <row r="393" spans="1:37" s="12" customFormat="1" x14ac:dyDescent="0.25">
      <c r="A393" s="5">
        <v>6395</v>
      </c>
      <c r="B393" s="5" t="s">
        <v>1139</v>
      </c>
      <c r="C393" s="6" t="s">
        <v>720</v>
      </c>
      <c r="D393" s="7">
        <f t="shared" si="65"/>
        <v>1790.0320990007533</v>
      </c>
      <c r="E393" s="8">
        <f t="shared" si="66"/>
        <v>1.2177024964962295E-5</v>
      </c>
      <c r="F393" s="8">
        <v>1.0304956715159577E-5</v>
      </c>
      <c r="G393" s="13">
        <f t="shared" si="72"/>
        <v>1.8720682498027176E-6</v>
      </c>
      <c r="H393" s="41">
        <f t="shared" si="73"/>
        <v>8.3000000000000004E-2</v>
      </c>
      <c r="I393" s="41">
        <f t="shared" si="74"/>
        <v>3.7000000000000002E-3</v>
      </c>
      <c r="J393" s="41">
        <f t="shared" si="75"/>
        <v>8.6699999999999999E-2</v>
      </c>
      <c r="K393" s="7">
        <f t="shared" si="67"/>
        <v>90.115617754376473</v>
      </c>
      <c r="L393" s="29">
        <f t="shared" si="76"/>
        <v>6.1302818409826732E-7</v>
      </c>
      <c r="M393" s="38">
        <f t="shared" si="68"/>
        <v>542.66362382584407</v>
      </c>
      <c r="N393" s="39">
        <f t="shared" si="77"/>
        <v>3.6915698319560862E-6</v>
      </c>
      <c r="O393" s="7">
        <v>21124.3</v>
      </c>
      <c r="P393" s="7">
        <v>5232.71</v>
      </c>
      <c r="Q393" s="7">
        <v>0</v>
      </c>
      <c r="R393" s="7"/>
      <c r="S393" s="7">
        <v>1774.39</v>
      </c>
      <c r="T393" s="7">
        <v>97.54</v>
      </c>
      <c r="U393" s="7">
        <f t="shared" si="69"/>
        <v>1790.0320990007533</v>
      </c>
      <c r="V393" s="7">
        <f t="shared" si="70"/>
        <v>90.115617754376473</v>
      </c>
      <c r="W393" s="7">
        <f t="shared" si="71"/>
        <v>542.66362382584407</v>
      </c>
      <c r="X393" s="7"/>
      <c r="Y393" s="7"/>
      <c r="Z393" s="7"/>
      <c r="AA393" s="7"/>
      <c r="AB393" s="7"/>
      <c r="AC393" s="7"/>
      <c r="AD393" s="7"/>
      <c r="AE393" s="7"/>
      <c r="AF393" s="7"/>
      <c r="AG393" s="31" t="s">
        <v>794</v>
      </c>
      <c r="AH393" s="12" t="s">
        <v>795</v>
      </c>
      <c r="AK393" s="12" t="e">
        <f>VLOOKUP(AH393,#REF!,1,0)</f>
        <v>#REF!</v>
      </c>
    </row>
    <row r="394" spans="1:37" s="12" customFormat="1" x14ac:dyDescent="0.25">
      <c r="A394" s="5">
        <v>7010</v>
      </c>
      <c r="B394" s="5" t="s">
        <v>1139</v>
      </c>
      <c r="C394" s="6" t="s">
        <v>722</v>
      </c>
      <c r="D394" s="7">
        <f t="shared" ref="D394:D457" si="78">U394</f>
        <v>12085.266449379991</v>
      </c>
      <c r="E394" s="8">
        <f t="shared" ref="E394:E457" si="79">D394/($D$578)</f>
        <v>8.221226387195611E-5</v>
      </c>
      <c r="F394" s="8">
        <v>8.1248242992322395E-5</v>
      </c>
      <c r="G394" s="13">
        <f t="shared" si="72"/>
        <v>9.6402087963371494E-7</v>
      </c>
      <c r="H394" s="41">
        <f t="shared" si="73"/>
        <v>8.3000000000000004E-2</v>
      </c>
      <c r="I394" s="41">
        <f t="shared" si="74"/>
        <v>3.7000000000000002E-3</v>
      </c>
      <c r="J394" s="41">
        <f t="shared" si="75"/>
        <v>8.6699999999999999E-2</v>
      </c>
      <c r="K394" s="7">
        <f t="shared" ref="K394:K421" si="80">V394</f>
        <v>487.51495977680304</v>
      </c>
      <c r="L394" s="29">
        <f t="shared" si="76"/>
        <v>3.3164108282240483E-6</v>
      </c>
      <c r="M394" s="38">
        <f t="shared" ref="M394:M457" si="81">W394</f>
        <v>3663.7524488987819</v>
      </c>
      <c r="N394" s="39">
        <f t="shared" si="77"/>
        <v>2.4923354760278762E-5</v>
      </c>
      <c r="O394" s="7">
        <v>142615.93</v>
      </c>
      <c r="P394" s="7">
        <v>0</v>
      </c>
      <c r="Q394" s="7">
        <v>0</v>
      </c>
      <c r="R394" s="7"/>
      <c r="S394" s="7">
        <v>11979.66</v>
      </c>
      <c r="T394" s="7">
        <v>527.67999999999995</v>
      </c>
      <c r="U394" s="7">
        <f t="shared" ref="U394:U457" si="82">S394/$S$578*$U$579</f>
        <v>12085.266449379991</v>
      </c>
      <c r="V394" s="7">
        <f t="shared" ref="V394:V457" si="83">T394/$T$578*$V$579</f>
        <v>487.51495977680304</v>
      </c>
      <c r="W394" s="7">
        <f t="shared" ref="W394:W457" si="84">S394/$S$578*$W$579</f>
        <v>3663.7524488987819</v>
      </c>
      <c r="X394" s="7"/>
      <c r="Y394" s="7"/>
      <c r="Z394" s="7"/>
      <c r="AA394" s="7"/>
      <c r="AB394" s="7"/>
      <c r="AC394" s="7"/>
      <c r="AD394" s="7"/>
      <c r="AE394" s="7"/>
      <c r="AF394" s="7"/>
      <c r="AG394" s="31" t="s">
        <v>796</v>
      </c>
      <c r="AH394" s="12" t="s">
        <v>797</v>
      </c>
      <c r="AK394" s="12" t="e">
        <f>VLOOKUP(AH394,#REF!,1,0)</f>
        <v>#REF!</v>
      </c>
    </row>
    <row r="395" spans="1:37" s="12" customFormat="1" x14ac:dyDescent="0.25">
      <c r="A395" s="5">
        <v>7032</v>
      </c>
      <c r="B395" s="5" t="s">
        <v>1139</v>
      </c>
      <c r="C395" s="6" t="s">
        <v>724</v>
      </c>
      <c r="D395" s="7">
        <f t="shared" si="78"/>
        <v>24943.356173283344</v>
      </c>
      <c r="E395" s="8">
        <f t="shared" si="79"/>
        <v>1.6968180123785021E-4</v>
      </c>
      <c r="F395" s="8">
        <v>1.7171886921854177E-4</v>
      </c>
      <c r="G395" s="13">
        <f t="shared" ref="G395:G458" si="85">E395-F395</f>
        <v>-2.037067980691559E-6</v>
      </c>
      <c r="H395" s="41">
        <f t="shared" ref="H395:H458" si="86">IF(OR($B395="City",$B395="County",$B395="Other Local Government",$B395="Consolidated Government"),0.0857,IF(OR($B395="School District"),0.083,IF(OR($B395="State Agency",$B395="University"),0.0867,)))</f>
        <v>8.3000000000000004E-2</v>
      </c>
      <c r="I395" s="41">
        <f t="shared" ref="I395:I458" si="87">IF(OR($B395="City",$B395="County",$B395="Other Local Government",$B395="Consolidated Government"),0.001,IF(OR($B395="School District"),0.0037,IF(OR($B395="State Agency",$B395="University"),0,)))</f>
        <v>3.7000000000000002E-3</v>
      </c>
      <c r="J395" s="41">
        <f t="shared" ref="J395:J458" si="88">H395+I395</f>
        <v>8.6699999999999999E-2</v>
      </c>
      <c r="K395" s="7">
        <f t="shared" si="80"/>
        <v>1006.1832784902226</v>
      </c>
      <c r="L395" s="29">
        <f t="shared" ref="L395:L458" si="89">K395/$D$578</f>
        <v>6.8447481519145056E-6</v>
      </c>
      <c r="M395" s="38">
        <f t="shared" si="81"/>
        <v>7561.7929192045067</v>
      </c>
      <c r="N395" s="39">
        <f t="shared" ref="N395:N458" si="90">M395/($D$578)</f>
        <v>5.144049718908959E-5</v>
      </c>
      <c r="O395" s="7">
        <v>294348.83</v>
      </c>
      <c r="P395" s="7">
        <v>0</v>
      </c>
      <c r="Q395" s="7">
        <v>0</v>
      </c>
      <c r="R395" s="7"/>
      <c r="S395" s="7">
        <v>24725.39</v>
      </c>
      <c r="T395" s="7">
        <v>1089.08</v>
      </c>
      <c r="U395" s="7">
        <f t="shared" si="82"/>
        <v>24943.356173283344</v>
      </c>
      <c r="V395" s="7">
        <f t="shared" si="83"/>
        <v>1006.1832784902226</v>
      </c>
      <c r="W395" s="7">
        <f t="shared" si="84"/>
        <v>7561.7929192045067</v>
      </c>
      <c r="X395" s="7"/>
      <c r="Y395" s="7"/>
      <c r="Z395" s="7"/>
      <c r="AA395" s="7"/>
      <c r="AB395" s="7"/>
      <c r="AC395" s="7"/>
      <c r="AD395" s="7"/>
      <c r="AE395" s="7"/>
      <c r="AF395" s="7"/>
      <c r="AG395" s="31" t="s">
        <v>798</v>
      </c>
      <c r="AH395" s="12" t="s">
        <v>799</v>
      </c>
      <c r="AK395" s="12" t="e">
        <f>VLOOKUP(AH395,#REF!,1,0)</f>
        <v>#REF!</v>
      </c>
    </row>
    <row r="396" spans="1:37" s="12" customFormat="1" x14ac:dyDescent="0.25">
      <c r="A396" s="5">
        <v>6926</v>
      </c>
      <c r="B396" s="5" t="s">
        <v>1139</v>
      </c>
      <c r="C396" s="6" t="s">
        <v>726</v>
      </c>
      <c r="D396" s="7">
        <f t="shared" si="78"/>
        <v>25681.597253163054</v>
      </c>
      <c r="E396" s="8">
        <f t="shared" si="79"/>
        <v>1.7470382294621745E-4</v>
      </c>
      <c r="F396" s="8">
        <v>1.7543913708862937E-4</v>
      </c>
      <c r="G396" s="13">
        <f t="shared" si="85"/>
        <v>-7.3531414241192507E-7</v>
      </c>
      <c r="H396" s="41">
        <f t="shared" si="86"/>
        <v>8.3000000000000004E-2</v>
      </c>
      <c r="I396" s="41">
        <f t="shared" si="87"/>
        <v>3.7000000000000002E-3</v>
      </c>
      <c r="J396" s="41">
        <f t="shared" si="88"/>
        <v>8.6699999999999999E-2</v>
      </c>
      <c r="K396" s="7">
        <f t="shared" si="80"/>
        <v>1036.0247225487258</v>
      </c>
      <c r="L396" s="29">
        <f t="shared" si="89"/>
        <v>7.0477501033844086E-6</v>
      </c>
      <c r="M396" s="38">
        <f t="shared" si="81"/>
        <v>7785.5970509227391</v>
      </c>
      <c r="N396" s="39">
        <f t="shared" si="90"/>
        <v>5.2962966255826408E-5</v>
      </c>
      <c r="O396" s="7">
        <v>303062.8</v>
      </c>
      <c r="P396" s="7">
        <v>0</v>
      </c>
      <c r="Q396" s="7">
        <v>0</v>
      </c>
      <c r="R396" s="7"/>
      <c r="S396" s="7">
        <v>25457.18</v>
      </c>
      <c r="T396" s="7">
        <v>1121.3800000000001</v>
      </c>
      <c r="U396" s="7">
        <f t="shared" si="82"/>
        <v>25681.597253163054</v>
      </c>
      <c r="V396" s="7">
        <f t="shared" si="83"/>
        <v>1036.0247225487258</v>
      </c>
      <c r="W396" s="7">
        <f t="shared" si="84"/>
        <v>7785.5970509227391</v>
      </c>
      <c r="X396" s="7"/>
      <c r="Y396" s="7"/>
      <c r="Z396" s="7"/>
      <c r="AA396" s="7"/>
      <c r="AB396" s="7"/>
      <c r="AC396" s="7"/>
      <c r="AD396" s="7"/>
      <c r="AE396" s="7"/>
      <c r="AF396" s="7"/>
      <c r="AG396" s="31" t="s">
        <v>800</v>
      </c>
      <c r="AH396" s="12" t="s">
        <v>801</v>
      </c>
      <c r="AK396" s="12" t="e">
        <f>VLOOKUP(AH396,#REF!,1,0)</f>
        <v>#REF!</v>
      </c>
    </row>
    <row r="397" spans="1:37" s="12" customFormat="1" x14ac:dyDescent="0.25">
      <c r="A397" s="5">
        <v>6927</v>
      </c>
      <c r="B397" s="5" t="s">
        <v>1139</v>
      </c>
      <c r="C397" s="6" t="s">
        <v>728</v>
      </c>
      <c r="D397" s="7">
        <f t="shared" si="78"/>
        <v>49770.920505808281</v>
      </c>
      <c r="E397" s="8">
        <f t="shared" si="79"/>
        <v>3.3857590702798129E-4</v>
      </c>
      <c r="F397" s="8">
        <v>3.3353248810525927E-4</v>
      </c>
      <c r="G397" s="13">
        <f t="shared" si="85"/>
        <v>5.0434189227220182E-6</v>
      </c>
      <c r="H397" s="41">
        <f t="shared" si="86"/>
        <v>8.3000000000000004E-2</v>
      </c>
      <c r="I397" s="41">
        <f t="shared" si="87"/>
        <v>3.7000000000000002E-3</v>
      </c>
      <c r="J397" s="41">
        <f t="shared" si="88"/>
        <v>8.6699999999999999E-2</v>
      </c>
      <c r="K397" s="7">
        <f t="shared" si="80"/>
        <v>2104.8380782131248</v>
      </c>
      <c r="L397" s="29">
        <f t="shared" si="89"/>
        <v>1.4318550957780168E-5</v>
      </c>
      <c r="M397" s="38">
        <f t="shared" si="81"/>
        <v>15088.482546154924</v>
      </c>
      <c r="N397" s="39">
        <f t="shared" si="90"/>
        <v>1.0264219772957772E-4</v>
      </c>
      <c r="O397" s="7">
        <v>587331.93000000005</v>
      </c>
      <c r="P397" s="7">
        <v>28401.4</v>
      </c>
      <c r="Q397" s="7">
        <v>0</v>
      </c>
      <c r="R397" s="7"/>
      <c r="S397" s="7">
        <v>49336</v>
      </c>
      <c r="T397" s="7">
        <v>2278.25</v>
      </c>
      <c r="U397" s="7">
        <f t="shared" si="82"/>
        <v>49770.920505808281</v>
      </c>
      <c r="V397" s="7">
        <f t="shared" si="83"/>
        <v>2104.8380782131248</v>
      </c>
      <c r="W397" s="7">
        <f t="shared" si="84"/>
        <v>15088.482546154924</v>
      </c>
      <c r="X397" s="7"/>
      <c r="Y397" s="7"/>
      <c r="Z397" s="7"/>
      <c r="AA397" s="7"/>
      <c r="AB397" s="7"/>
      <c r="AC397" s="7"/>
      <c r="AD397" s="7"/>
      <c r="AE397" s="7"/>
      <c r="AF397" s="7"/>
      <c r="AG397" s="31" t="s">
        <v>802</v>
      </c>
      <c r="AH397" s="12" t="s">
        <v>803</v>
      </c>
      <c r="AK397" s="12" t="e">
        <f>VLOOKUP(AH397,#REF!,1,0)</f>
        <v>#REF!</v>
      </c>
    </row>
    <row r="398" spans="1:37" s="12" customFormat="1" x14ac:dyDescent="0.25">
      <c r="A398" s="5">
        <v>6401</v>
      </c>
      <c r="B398" s="5" t="s">
        <v>1139</v>
      </c>
      <c r="C398" s="6" t="s">
        <v>730</v>
      </c>
      <c r="D398" s="7">
        <f t="shared" si="78"/>
        <v>21664.796657695711</v>
      </c>
      <c r="E398" s="8">
        <f t="shared" si="79"/>
        <v>1.4737879276514659E-4</v>
      </c>
      <c r="F398" s="8">
        <v>1.284992374909617E-4</v>
      </c>
      <c r="G398" s="13">
        <f t="shared" si="85"/>
        <v>1.8879555274184888E-5</v>
      </c>
      <c r="H398" s="41">
        <f t="shared" si="86"/>
        <v>8.3000000000000004E-2</v>
      </c>
      <c r="I398" s="41">
        <f t="shared" si="87"/>
        <v>3.7000000000000002E-3</v>
      </c>
      <c r="J398" s="41">
        <f t="shared" si="88"/>
        <v>8.6699999999999999E-2</v>
      </c>
      <c r="K398" s="7">
        <f t="shared" si="80"/>
        <v>873.95704091582911</v>
      </c>
      <c r="L398" s="29">
        <f t="shared" si="89"/>
        <v>5.9452546753085611E-6</v>
      </c>
      <c r="M398" s="38">
        <f t="shared" si="81"/>
        <v>6567.8694087542399</v>
      </c>
      <c r="N398" s="39">
        <f t="shared" si="90"/>
        <v>4.4679148380444139E-5</v>
      </c>
      <c r="O398" s="7">
        <v>255660.59</v>
      </c>
      <c r="P398" s="7">
        <v>0</v>
      </c>
      <c r="Q398" s="7">
        <v>0</v>
      </c>
      <c r="R398" s="7"/>
      <c r="S398" s="7">
        <v>21475.48</v>
      </c>
      <c r="T398" s="7">
        <v>945.96</v>
      </c>
      <c r="U398" s="7">
        <f t="shared" si="82"/>
        <v>21664.796657695711</v>
      </c>
      <c r="V398" s="7">
        <f t="shared" si="83"/>
        <v>873.95704091582911</v>
      </c>
      <c r="W398" s="7">
        <f t="shared" si="84"/>
        <v>6567.8694087542399</v>
      </c>
      <c r="X398" s="7"/>
      <c r="Y398" s="7"/>
      <c r="Z398" s="7"/>
      <c r="AA398" s="7"/>
      <c r="AB398" s="7"/>
      <c r="AC398" s="7"/>
      <c r="AD398" s="7"/>
      <c r="AE398" s="7"/>
      <c r="AF398" s="7"/>
      <c r="AG398" s="31" t="s">
        <v>804</v>
      </c>
      <c r="AH398" s="12" t="s">
        <v>805</v>
      </c>
      <c r="AK398" s="12" t="e">
        <f>VLOOKUP(AH398,#REF!,1,0)</f>
        <v>#REF!</v>
      </c>
    </row>
    <row r="399" spans="1:37" s="12" customFormat="1" x14ac:dyDescent="0.25">
      <c r="A399" s="5">
        <v>6929</v>
      </c>
      <c r="B399" s="5" t="s">
        <v>1139</v>
      </c>
      <c r="C399" s="6" t="s">
        <v>732</v>
      </c>
      <c r="D399" s="7">
        <f t="shared" si="78"/>
        <v>35624.563326190604</v>
      </c>
      <c r="E399" s="8">
        <f t="shared" si="79"/>
        <v>2.423426916372412E-4</v>
      </c>
      <c r="F399" s="8">
        <v>2.4331913927156881E-4</v>
      </c>
      <c r="G399" s="13">
        <f t="shared" si="85"/>
        <v>-9.7644763432760723E-7</v>
      </c>
      <c r="H399" s="41">
        <f t="shared" si="86"/>
        <v>8.3000000000000004E-2</v>
      </c>
      <c r="I399" s="41">
        <f t="shared" si="87"/>
        <v>3.7000000000000002E-3</v>
      </c>
      <c r="J399" s="41">
        <f t="shared" si="88"/>
        <v>8.6699999999999999E-2</v>
      </c>
      <c r="K399" s="7">
        <f t="shared" si="80"/>
        <v>1437.1657936249273</v>
      </c>
      <c r="L399" s="29">
        <f t="shared" si="89"/>
        <v>9.7765865525706563E-6</v>
      </c>
      <c r="M399" s="38">
        <f t="shared" si="81"/>
        <v>10799.892718457737</v>
      </c>
      <c r="N399" s="39">
        <f t="shared" si="90"/>
        <v>7.3468270946083761E-5</v>
      </c>
      <c r="O399" s="7">
        <v>420394.78</v>
      </c>
      <c r="P399" s="7">
        <v>0</v>
      </c>
      <c r="Q399" s="7">
        <v>0</v>
      </c>
      <c r="R399" s="7"/>
      <c r="S399" s="7">
        <v>35313.26</v>
      </c>
      <c r="T399" s="7">
        <v>1555.57</v>
      </c>
      <c r="U399" s="7">
        <f t="shared" si="82"/>
        <v>35624.563326190604</v>
      </c>
      <c r="V399" s="7">
        <f t="shared" si="83"/>
        <v>1437.1657936249273</v>
      </c>
      <c r="W399" s="7">
        <f t="shared" si="84"/>
        <v>10799.892718457737</v>
      </c>
      <c r="X399" s="7"/>
      <c r="Y399" s="7"/>
      <c r="Z399" s="7"/>
      <c r="AA399" s="7"/>
      <c r="AB399" s="7"/>
      <c r="AC399" s="7"/>
      <c r="AD399" s="7"/>
      <c r="AE399" s="7"/>
      <c r="AF399" s="7"/>
      <c r="AG399" s="31" t="s">
        <v>806</v>
      </c>
      <c r="AH399" s="12" t="s">
        <v>807</v>
      </c>
      <c r="AK399" s="12" t="e">
        <f>VLOOKUP(AH399,#REF!,1,0)</f>
        <v>#REF!</v>
      </c>
    </row>
    <row r="400" spans="1:37" s="12" customFormat="1" x14ac:dyDescent="0.25">
      <c r="A400" s="5">
        <v>6928</v>
      </c>
      <c r="B400" s="5" t="s">
        <v>1139</v>
      </c>
      <c r="C400" s="6" t="s">
        <v>734</v>
      </c>
      <c r="D400" s="7">
        <f t="shared" si="78"/>
        <v>30239.112857587512</v>
      </c>
      <c r="E400" s="8">
        <f t="shared" si="79"/>
        <v>2.0570716714561022E-4</v>
      </c>
      <c r="F400" s="8">
        <v>1.9827621844718235E-4</v>
      </c>
      <c r="G400" s="13">
        <f t="shared" si="85"/>
        <v>7.4309486984278691E-6</v>
      </c>
      <c r="H400" s="41">
        <f t="shared" si="86"/>
        <v>8.3000000000000004E-2</v>
      </c>
      <c r="I400" s="41">
        <f t="shared" si="87"/>
        <v>3.7000000000000002E-3</v>
      </c>
      <c r="J400" s="41">
        <f t="shared" si="88"/>
        <v>8.6699999999999999E-2</v>
      </c>
      <c r="K400" s="7">
        <f t="shared" si="80"/>
        <v>1219.7944326935176</v>
      </c>
      <c r="L400" s="29">
        <f t="shared" si="89"/>
        <v>8.2978776008109636E-6</v>
      </c>
      <c r="M400" s="38">
        <f t="shared" si="81"/>
        <v>9167.2470978243655</v>
      </c>
      <c r="N400" s="39">
        <f t="shared" si="90"/>
        <v>6.2361896656769648E-5</v>
      </c>
      <c r="O400" s="7">
        <v>356844.24</v>
      </c>
      <c r="P400" s="7">
        <v>0</v>
      </c>
      <c r="Q400" s="7">
        <v>0</v>
      </c>
      <c r="R400" s="7"/>
      <c r="S400" s="7">
        <v>29974.87</v>
      </c>
      <c r="T400" s="7">
        <v>1320.29</v>
      </c>
      <c r="U400" s="7">
        <f t="shared" si="82"/>
        <v>30239.112857587512</v>
      </c>
      <c r="V400" s="7">
        <f t="shared" si="83"/>
        <v>1219.7944326935176</v>
      </c>
      <c r="W400" s="7">
        <f t="shared" si="84"/>
        <v>9167.2470978243655</v>
      </c>
      <c r="X400" s="7"/>
      <c r="Y400" s="7"/>
      <c r="Z400" s="7"/>
      <c r="AA400" s="7"/>
      <c r="AB400" s="7"/>
      <c r="AC400" s="7"/>
      <c r="AD400" s="7"/>
      <c r="AE400" s="7"/>
      <c r="AF400" s="7"/>
      <c r="AG400" s="31" t="s">
        <v>808</v>
      </c>
      <c r="AH400" s="12" t="s">
        <v>809</v>
      </c>
      <c r="AK400" s="12" t="e">
        <f>VLOOKUP(AH400,#REF!,1,0)</f>
        <v>#REF!</v>
      </c>
    </row>
    <row r="401" spans="1:37" s="12" customFormat="1" x14ac:dyDescent="0.25">
      <c r="A401" s="5">
        <v>7048</v>
      </c>
      <c r="B401" s="5" t="s">
        <v>1139</v>
      </c>
      <c r="C401" s="6" t="s">
        <v>736</v>
      </c>
      <c r="D401" s="7">
        <f t="shared" si="78"/>
        <v>36475.963238426739</v>
      </c>
      <c r="E401" s="8">
        <f t="shared" si="79"/>
        <v>2.4813449726589643E-4</v>
      </c>
      <c r="F401" s="8">
        <v>2.2964496608173497E-4</v>
      </c>
      <c r="G401" s="13">
        <f t="shared" si="85"/>
        <v>1.8489531184161468E-5</v>
      </c>
      <c r="H401" s="41">
        <f t="shared" si="86"/>
        <v>8.3000000000000004E-2</v>
      </c>
      <c r="I401" s="41">
        <f t="shared" si="87"/>
        <v>3.7000000000000002E-3</v>
      </c>
      <c r="J401" s="41">
        <f t="shared" si="88"/>
        <v>8.6699999999999999E-2</v>
      </c>
      <c r="K401" s="7">
        <f t="shared" si="80"/>
        <v>1471.7467611515451</v>
      </c>
      <c r="L401" s="29">
        <f t="shared" si="89"/>
        <v>1.0011829990450479E-5</v>
      </c>
      <c r="M401" s="38">
        <f t="shared" si="81"/>
        <v>11058.001923290982</v>
      </c>
      <c r="N401" s="39">
        <f t="shared" si="90"/>
        <v>7.5224106627854776E-5</v>
      </c>
      <c r="O401" s="7">
        <v>430440.41</v>
      </c>
      <c r="P401" s="7">
        <v>0</v>
      </c>
      <c r="Q401" s="7">
        <v>0</v>
      </c>
      <c r="R401" s="7"/>
      <c r="S401" s="7">
        <v>36157.22</v>
      </c>
      <c r="T401" s="7">
        <v>1593</v>
      </c>
      <c r="U401" s="7">
        <f t="shared" si="82"/>
        <v>36475.963238426739</v>
      </c>
      <c r="V401" s="7">
        <f t="shared" si="83"/>
        <v>1471.7467611515451</v>
      </c>
      <c r="W401" s="7">
        <f t="shared" si="84"/>
        <v>11058.001923290982</v>
      </c>
      <c r="X401" s="7"/>
      <c r="Y401" s="7"/>
      <c r="Z401" s="7"/>
      <c r="AA401" s="7"/>
      <c r="AB401" s="7"/>
      <c r="AC401" s="7"/>
      <c r="AD401" s="7"/>
      <c r="AE401" s="7"/>
      <c r="AF401" s="7"/>
      <c r="AG401" s="31" t="s">
        <v>810</v>
      </c>
      <c r="AH401" s="12" t="s">
        <v>811</v>
      </c>
      <c r="AK401" s="12" t="e">
        <f>VLOOKUP(AH401,#REF!,1,0)</f>
        <v>#REF!</v>
      </c>
    </row>
    <row r="402" spans="1:37" s="12" customFormat="1" x14ac:dyDescent="0.25">
      <c r="A402" s="5">
        <v>6902</v>
      </c>
      <c r="B402" s="5" t="s">
        <v>1139</v>
      </c>
      <c r="C402" s="6" t="s">
        <v>758</v>
      </c>
      <c r="D402" s="7">
        <f t="shared" si="78"/>
        <v>36015.449060104693</v>
      </c>
      <c r="E402" s="8">
        <f t="shared" si="79"/>
        <v>2.4500176425553479E-4</v>
      </c>
      <c r="F402" s="8">
        <v>2.1087241492060083E-4</v>
      </c>
      <c r="G402" s="13">
        <f t="shared" si="85"/>
        <v>3.4129349334933957E-5</v>
      </c>
      <c r="H402" s="41">
        <f t="shared" si="86"/>
        <v>8.3000000000000004E-2</v>
      </c>
      <c r="I402" s="41">
        <f t="shared" si="87"/>
        <v>3.7000000000000002E-3</v>
      </c>
      <c r="J402" s="41">
        <f t="shared" si="88"/>
        <v>8.6699999999999999E-2</v>
      </c>
      <c r="K402" s="7">
        <f t="shared" si="80"/>
        <v>1569.2996428276226</v>
      </c>
      <c r="L402" s="29">
        <f t="shared" si="89"/>
        <v>1.0675451540162762E-5</v>
      </c>
      <c r="M402" s="38">
        <f t="shared" si="81"/>
        <v>10918.393090035463</v>
      </c>
      <c r="N402" s="39">
        <f t="shared" si="90"/>
        <v>7.427439167646886E-5</v>
      </c>
      <c r="O402" s="7">
        <v>425009</v>
      </c>
      <c r="P402" s="7">
        <v>34056.480000000003</v>
      </c>
      <c r="Q402" s="7">
        <v>0</v>
      </c>
      <c r="R402" s="7"/>
      <c r="S402" s="7">
        <v>35700.730000000003</v>
      </c>
      <c r="T402" s="7">
        <v>1698.59</v>
      </c>
      <c r="U402" s="7">
        <f t="shared" si="82"/>
        <v>36015.449060104693</v>
      </c>
      <c r="V402" s="7">
        <f t="shared" si="83"/>
        <v>1569.2996428276226</v>
      </c>
      <c r="W402" s="7">
        <f t="shared" si="84"/>
        <v>10918.393090035463</v>
      </c>
      <c r="X402" s="7"/>
      <c r="Y402" s="7"/>
      <c r="Z402" s="7"/>
      <c r="AA402" s="7"/>
      <c r="AB402" s="7"/>
      <c r="AC402" s="7"/>
      <c r="AD402" s="7"/>
      <c r="AE402" s="7"/>
      <c r="AF402" s="7"/>
      <c r="AG402" s="31" t="s">
        <v>812</v>
      </c>
      <c r="AH402" s="12" t="s">
        <v>813</v>
      </c>
      <c r="AK402" s="12" t="e">
        <f>VLOOKUP(AH402,#REF!,1,0)</f>
        <v>#REF!</v>
      </c>
    </row>
    <row r="403" spans="1:37" s="12" customFormat="1" x14ac:dyDescent="0.25">
      <c r="A403" s="5">
        <v>6941</v>
      </c>
      <c r="B403" s="5" t="s">
        <v>1139</v>
      </c>
      <c r="C403" s="6" t="s">
        <v>738</v>
      </c>
      <c r="D403" s="7">
        <f t="shared" si="78"/>
        <v>7761.3824218961081</v>
      </c>
      <c r="E403" s="8">
        <f t="shared" si="79"/>
        <v>5.2798241756003649E-5</v>
      </c>
      <c r="F403" s="8">
        <v>3.9020380960406507E-5</v>
      </c>
      <c r="G403" s="13">
        <f t="shared" si="85"/>
        <v>1.3777860795597142E-5</v>
      </c>
      <c r="H403" s="41">
        <f t="shared" si="86"/>
        <v>8.3000000000000004E-2</v>
      </c>
      <c r="I403" s="41">
        <f t="shared" si="87"/>
        <v>3.7000000000000002E-3</v>
      </c>
      <c r="J403" s="41">
        <f t="shared" si="88"/>
        <v>8.6699999999999999E-2</v>
      </c>
      <c r="K403" s="7">
        <f t="shared" si="80"/>
        <v>445.82932646659737</v>
      </c>
      <c r="L403" s="29">
        <f t="shared" si="89"/>
        <v>3.0328365851800272E-6</v>
      </c>
      <c r="M403" s="38">
        <f t="shared" si="81"/>
        <v>2352.9298236135014</v>
      </c>
      <c r="N403" s="39">
        <f t="shared" si="90"/>
        <v>1.6006241015979613E-5</v>
      </c>
      <c r="O403" s="7">
        <v>91589.99</v>
      </c>
      <c r="P403" s="7">
        <v>38825.730000000003</v>
      </c>
      <c r="Q403" s="7">
        <v>0</v>
      </c>
      <c r="R403" s="7"/>
      <c r="S403" s="7">
        <v>7693.56</v>
      </c>
      <c r="T403" s="7">
        <v>482.56</v>
      </c>
      <c r="U403" s="7">
        <f t="shared" si="82"/>
        <v>7761.3824218961081</v>
      </c>
      <c r="V403" s="7">
        <f t="shared" si="83"/>
        <v>445.82932646659737</v>
      </c>
      <c r="W403" s="7">
        <f t="shared" si="84"/>
        <v>2352.9298236135014</v>
      </c>
      <c r="X403" s="7"/>
      <c r="Y403" s="7"/>
      <c r="Z403" s="7"/>
      <c r="AA403" s="7"/>
      <c r="AB403" s="7"/>
      <c r="AC403" s="7"/>
      <c r="AD403" s="7"/>
      <c r="AE403" s="7"/>
      <c r="AF403" s="7"/>
      <c r="AG403" s="31" t="s">
        <v>814</v>
      </c>
      <c r="AH403" s="12" t="s">
        <v>815</v>
      </c>
      <c r="AK403" s="12" t="e">
        <f>VLOOKUP(AH403,#REF!,1,0)</f>
        <v>#REF!</v>
      </c>
    </row>
    <row r="404" spans="1:37" s="12" customFormat="1" x14ac:dyDescent="0.25">
      <c r="A404" s="5">
        <v>6403</v>
      </c>
      <c r="B404" s="5" t="s">
        <v>1139</v>
      </c>
      <c r="C404" s="6" t="s">
        <v>740</v>
      </c>
      <c r="D404" s="7">
        <f t="shared" si="78"/>
        <v>7217.7519362027006</v>
      </c>
      <c r="E404" s="8">
        <f t="shared" si="79"/>
        <v>4.9100094667077943E-5</v>
      </c>
      <c r="F404" s="8">
        <v>5.75565876889316E-5</v>
      </c>
      <c r="G404" s="13">
        <f t="shared" si="85"/>
        <v>-8.456493021853657E-6</v>
      </c>
      <c r="H404" s="41">
        <f t="shared" si="86"/>
        <v>8.3000000000000004E-2</v>
      </c>
      <c r="I404" s="41">
        <f t="shared" si="87"/>
        <v>3.7000000000000002E-3</v>
      </c>
      <c r="J404" s="41">
        <f t="shared" si="88"/>
        <v>8.6699999999999999E-2</v>
      </c>
      <c r="K404" s="7">
        <f t="shared" si="80"/>
        <v>291.14347573238319</v>
      </c>
      <c r="L404" s="29">
        <f t="shared" si="89"/>
        <v>1.9805574293098931E-6</v>
      </c>
      <c r="M404" s="38">
        <f t="shared" si="81"/>
        <v>2188.1235670367223</v>
      </c>
      <c r="N404" s="39">
        <f t="shared" si="90"/>
        <v>1.488511592451466E-5</v>
      </c>
      <c r="O404" s="7">
        <v>85174.11</v>
      </c>
      <c r="P404" s="7">
        <v>0</v>
      </c>
      <c r="Q404" s="7">
        <v>0</v>
      </c>
      <c r="R404" s="7"/>
      <c r="S404" s="7">
        <v>7154.68</v>
      </c>
      <c r="T404" s="7">
        <v>315.13</v>
      </c>
      <c r="U404" s="7">
        <f t="shared" si="82"/>
        <v>7217.7519362027006</v>
      </c>
      <c r="V404" s="7">
        <f t="shared" si="83"/>
        <v>291.14347573238319</v>
      </c>
      <c r="W404" s="7">
        <f t="shared" si="84"/>
        <v>2188.1235670367223</v>
      </c>
      <c r="X404" s="7"/>
      <c r="Y404" s="7"/>
      <c r="Z404" s="7"/>
      <c r="AA404" s="7"/>
      <c r="AB404" s="7"/>
      <c r="AC404" s="7"/>
      <c r="AD404" s="7"/>
      <c r="AE404" s="7"/>
      <c r="AF404" s="7"/>
      <c r="AG404" s="31" t="s">
        <v>816</v>
      </c>
      <c r="AH404" s="12" t="s">
        <v>817</v>
      </c>
      <c r="AK404" s="12" t="e">
        <f>VLOOKUP(AH404,#REF!,1,0)</f>
        <v>#REF!</v>
      </c>
    </row>
    <row r="405" spans="1:37" s="12" customFormat="1" x14ac:dyDescent="0.25">
      <c r="A405" s="5">
        <v>6798</v>
      </c>
      <c r="B405" s="5" t="s">
        <v>1139</v>
      </c>
      <c r="C405" s="6" t="s">
        <v>742</v>
      </c>
      <c r="D405" s="7">
        <f t="shared" si="78"/>
        <v>29940.493387445542</v>
      </c>
      <c r="E405" s="8">
        <f t="shared" si="79"/>
        <v>2.0367575287936747E-4</v>
      </c>
      <c r="F405" s="8">
        <v>2.0108342737968295E-4</v>
      </c>
      <c r="G405" s="13">
        <f t="shared" si="85"/>
        <v>2.5923254996845161E-6</v>
      </c>
      <c r="H405" s="41">
        <f t="shared" si="86"/>
        <v>8.3000000000000004E-2</v>
      </c>
      <c r="I405" s="41">
        <f t="shared" si="87"/>
        <v>3.7000000000000002E-3</v>
      </c>
      <c r="J405" s="41">
        <f t="shared" si="88"/>
        <v>8.6699999999999999E-2</v>
      </c>
      <c r="K405" s="7">
        <f t="shared" si="80"/>
        <v>1207.8208997214372</v>
      </c>
      <c r="L405" s="29">
        <f t="shared" si="89"/>
        <v>8.2164254246174672E-6</v>
      </c>
      <c r="M405" s="38">
        <f t="shared" si="81"/>
        <v>9076.7180375339631</v>
      </c>
      <c r="N405" s="39">
        <f t="shared" si="90"/>
        <v>6.1746055953227974E-5</v>
      </c>
      <c r="O405" s="7">
        <v>353319.44</v>
      </c>
      <c r="P405" s="7">
        <v>0</v>
      </c>
      <c r="Q405" s="7">
        <v>0</v>
      </c>
      <c r="R405" s="7"/>
      <c r="S405" s="7">
        <v>29678.86</v>
      </c>
      <c r="T405" s="7">
        <v>1307.33</v>
      </c>
      <c r="U405" s="7">
        <f t="shared" si="82"/>
        <v>29940.493387445542</v>
      </c>
      <c r="V405" s="7">
        <f t="shared" si="83"/>
        <v>1207.8208997214372</v>
      </c>
      <c r="W405" s="7">
        <f t="shared" si="84"/>
        <v>9076.7180375339631</v>
      </c>
      <c r="X405" s="7"/>
      <c r="Y405" s="7"/>
      <c r="Z405" s="7"/>
      <c r="AA405" s="7"/>
      <c r="AB405" s="7"/>
      <c r="AC405" s="7"/>
      <c r="AD405" s="7"/>
      <c r="AE405" s="7"/>
      <c r="AF405" s="7"/>
      <c r="AG405" s="31" t="s">
        <v>818</v>
      </c>
      <c r="AH405" s="12" t="s">
        <v>819</v>
      </c>
      <c r="AK405" s="12" t="e">
        <f>VLOOKUP(AH405,#REF!,1,0)</f>
        <v>#REF!</v>
      </c>
    </row>
    <row r="406" spans="1:37" s="12" customFormat="1" x14ac:dyDescent="0.25">
      <c r="A406" s="5">
        <v>6799</v>
      </c>
      <c r="B406" s="5" t="s">
        <v>1139</v>
      </c>
      <c r="C406" s="6" t="s">
        <v>744</v>
      </c>
      <c r="D406" s="7">
        <f t="shared" si="78"/>
        <v>12440.662054718714</v>
      </c>
      <c r="E406" s="8">
        <f t="shared" si="79"/>
        <v>8.4629908315909567E-5</v>
      </c>
      <c r="F406" s="8">
        <v>6.7046785514776659E-5</v>
      </c>
      <c r="G406" s="13">
        <f t="shared" si="85"/>
        <v>1.7583122801132907E-5</v>
      </c>
      <c r="H406" s="41">
        <f t="shared" si="86"/>
        <v>8.3000000000000004E-2</v>
      </c>
      <c r="I406" s="41">
        <f t="shared" si="87"/>
        <v>3.7000000000000002E-3</v>
      </c>
      <c r="J406" s="41">
        <f t="shared" si="88"/>
        <v>8.6699999999999999E-2</v>
      </c>
      <c r="K406" s="7">
        <f t="shared" si="80"/>
        <v>501.8259185528467</v>
      </c>
      <c r="L406" s="29">
        <f t="shared" si="89"/>
        <v>3.4137637764676631E-6</v>
      </c>
      <c r="M406" s="38">
        <f t="shared" si="81"/>
        <v>3771.4936828088062</v>
      </c>
      <c r="N406" s="39">
        <f t="shared" si="90"/>
        <v>2.5656284463500613E-5</v>
      </c>
      <c r="O406" s="7">
        <v>146808.54999999999</v>
      </c>
      <c r="P406" s="7">
        <v>0</v>
      </c>
      <c r="Q406" s="7">
        <v>0</v>
      </c>
      <c r="R406" s="7"/>
      <c r="S406" s="7">
        <v>12331.95</v>
      </c>
      <c r="T406" s="7">
        <v>543.16999999999996</v>
      </c>
      <c r="U406" s="7">
        <f t="shared" si="82"/>
        <v>12440.662054718714</v>
      </c>
      <c r="V406" s="7">
        <f t="shared" si="83"/>
        <v>501.8259185528467</v>
      </c>
      <c r="W406" s="7">
        <f t="shared" si="84"/>
        <v>3771.4936828088062</v>
      </c>
      <c r="X406" s="7"/>
      <c r="Y406" s="7"/>
      <c r="Z406" s="7"/>
      <c r="AA406" s="7"/>
      <c r="AB406" s="7"/>
      <c r="AC406" s="7"/>
      <c r="AD406" s="7"/>
      <c r="AE406" s="7"/>
      <c r="AF406" s="7"/>
      <c r="AG406" s="31" t="s">
        <v>820</v>
      </c>
      <c r="AH406" s="12" t="s">
        <v>821</v>
      </c>
      <c r="AK406" s="12" t="e">
        <f>VLOOKUP(AH406,#REF!,1,0)</f>
        <v>#REF!</v>
      </c>
    </row>
    <row r="407" spans="1:37" s="12" customFormat="1" x14ac:dyDescent="0.25">
      <c r="A407" s="5">
        <v>6819</v>
      </c>
      <c r="B407" s="5" t="s">
        <v>1139</v>
      </c>
      <c r="C407" s="6" t="s">
        <v>746</v>
      </c>
      <c r="D407" s="7">
        <f t="shared" si="78"/>
        <v>119191.75068804422</v>
      </c>
      <c r="E407" s="8">
        <f t="shared" si="79"/>
        <v>8.1082396486414378E-4</v>
      </c>
      <c r="F407" s="8">
        <v>7.6740839253679443E-4</v>
      </c>
      <c r="G407" s="13">
        <f t="shared" si="85"/>
        <v>4.3415572327349349E-5</v>
      </c>
      <c r="H407" s="41">
        <f t="shared" si="86"/>
        <v>8.3000000000000004E-2</v>
      </c>
      <c r="I407" s="41">
        <f t="shared" si="87"/>
        <v>3.7000000000000002E-3</v>
      </c>
      <c r="J407" s="41">
        <f t="shared" si="88"/>
        <v>8.6699999999999999E-2</v>
      </c>
      <c r="K407" s="7">
        <f t="shared" si="80"/>
        <v>5035.8129761511154</v>
      </c>
      <c r="L407" s="29">
        <f t="shared" si="89"/>
        <v>3.425705067730598E-5</v>
      </c>
      <c r="M407" s="38">
        <f t="shared" si="81"/>
        <v>36134.004186085491</v>
      </c>
      <c r="N407" s="39">
        <f t="shared" si="90"/>
        <v>2.4580825746289028E-4</v>
      </c>
      <c r="O407" s="7">
        <v>1406552.75</v>
      </c>
      <c r="P407" s="7">
        <v>66620.75</v>
      </c>
      <c r="Q407" s="7">
        <v>0</v>
      </c>
      <c r="R407" s="7"/>
      <c r="S407" s="7">
        <v>118150.2</v>
      </c>
      <c r="T407" s="7">
        <v>5450.7</v>
      </c>
      <c r="U407" s="7">
        <f t="shared" si="82"/>
        <v>119191.75068804422</v>
      </c>
      <c r="V407" s="7">
        <f t="shared" si="83"/>
        <v>5035.8129761511154</v>
      </c>
      <c r="W407" s="7">
        <f t="shared" si="84"/>
        <v>36134.004186085491</v>
      </c>
      <c r="X407" s="7"/>
      <c r="Y407" s="7"/>
      <c r="Z407" s="7"/>
      <c r="AA407" s="7"/>
      <c r="AB407" s="7"/>
      <c r="AC407" s="7"/>
      <c r="AD407" s="7"/>
      <c r="AE407" s="7"/>
      <c r="AF407" s="7"/>
      <c r="AG407" s="31" t="s">
        <v>822</v>
      </c>
      <c r="AH407" s="12" t="s">
        <v>823</v>
      </c>
      <c r="AK407" s="12" t="e">
        <f>VLOOKUP(AH407,#REF!,1,0)</f>
        <v>#REF!</v>
      </c>
    </row>
    <row r="408" spans="1:37" s="12" customFormat="1" x14ac:dyDescent="0.25">
      <c r="A408" s="5">
        <v>6801</v>
      </c>
      <c r="B408" s="5" t="s">
        <v>1139</v>
      </c>
      <c r="C408" s="6" t="s">
        <v>748</v>
      </c>
      <c r="D408" s="7">
        <f t="shared" si="78"/>
        <v>50143.264211205737</v>
      </c>
      <c r="E408" s="8">
        <f t="shared" si="79"/>
        <v>3.4110884406229615E-4</v>
      </c>
      <c r="F408" s="8">
        <v>3.3599684909961243E-4</v>
      </c>
      <c r="G408" s="13">
        <f t="shared" si="85"/>
        <v>5.1119949626837204E-6</v>
      </c>
      <c r="H408" s="41">
        <f t="shared" si="86"/>
        <v>8.3000000000000004E-2</v>
      </c>
      <c r="I408" s="41">
        <f t="shared" si="87"/>
        <v>3.7000000000000002E-3</v>
      </c>
      <c r="J408" s="41">
        <f t="shared" si="88"/>
        <v>8.6699999999999999E-2</v>
      </c>
      <c r="K408" s="7">
        <f t="shared" si="80"/>
        <v>2022.7972041451667</v>
      </c>
      <c r="L408" s="29">
        <f t="shared" si="89"/>
        <v>1.3760452713491402E-5</v>
      </c>
      <c r="M408" s="38">
        <f t="shared" si="81"/>
        <v>15201.361742339463</v>
      </c>
      <c r="N408" s="39">
        <f t="shared" si="90"/>
        <v>1.0341007937300261E-4</v>
      </c>
      <c r="O408" s="7">
        <v>591727.73</v>
      </c>
      <c r="P408" s="7">
        <v>0</v>
      </c>
      <c r="Q408" s="7">
        <v>0</v>
      </c>
      <c r="R408" s="7"/>
      <c r="S408" s="7">
        <v>49705.09</v>
      </c>
      <c r="T408" s="7">
        <v>2189.4499999999998</v>
      </c>
      <c r="U408" s="7">
        <f t="shared" si="82"/>
        <v>50143.264211205737</v>
      </c>
      <c r="V408" s="7">
        <f t="shared" si="83"/>
        <v>2022.7972041451667</v>
      </c>
      <c r="W408" s="7">
        <f t="shared" si="84"/>
        <v>15201.361742339463</v>
      </c>
      <c r="X408" s="7"/>
      <c r="Y408" s="7"/>
      <c r="Z408" s="7"/>
      <c r="AA408" s="7"/>
      <c r="AB408" s="7"/>
      <c r="AC408" s="7"/>
      <c r="AD408" s="7"/>
      <c r="AE408" s="7"/>
      <c r="AF408" s="7"/>
      <c r="AG408" s="31" t="s">
        <v>824</v>
      </c>
      <c r="AH408" s="12" t="s">
        <v>825</v>
      </c>
      <c r="AK408" s="12" t="e">
        <f>VLOOKUP(AH408,#REF!,1,0)</f>
        <v>#REF!</v>
      </c>
    </row>
    <row r="409" spans="1:37" s="12" customFormat="1" x14ac:dyDescent="0.25">
      <c r="A409" s="5">
        <v>6811</v>
      </c>
      <c r="B409" s="5" t="s">
        <v>1139</v>
      </c>
      <c r="C409" s="6" t="s">
        <v>750</v>
      </c>
      <c r="D409" s="7">
        <f t="shared" si="78"/>
        <v>16167.024673584341</v>
      </c>
      <c r="E409" s="8">
        <f t="shared" si="79"/>
        <v>1.0997918035620381E-4</v>
      </c>
      <c r="F409" s="8">
        <v>9.4946036481525302E-5</v>
      </c>
      <c r="G409" s="13">
        <f t="shared" si="85"/>
        <v>1.5033143874678505E-5</v>
      </c>
      <c r="H409" s="41">
        <f t="shared" si="86"/>
        <v>8.3000000000000004E-2</v>
      </c>
      <c r="I409" s="41">
        <f t="shared" si="87"/>
        <v>3.7000000000000002E-3</v>
      </c>
      <c r="J409" s="41">
        <f t="shared" si="88"/>
        <v>8.6699999999999999E-2</v>
      </c>
      <c r="K409" s="7">
        <f t="shared" si="80"/>
        <v>652.12332163139877</v>
      </c>
      <c r="L409" s="29">
        <f t="shared" si="89"/>
        <v>4.4361897041804594E-6</v>
      </c>
      <c r="M409" s="38">
        <f t="shared" si="81"/>
        <v>4901.1725548087052</v>
      </c>
      <c r="N409" s="39">
        <f t="shared" si="90"/>
        <v>3.3341134268379684E-5</v>
      </c>
      <c r="O409" s="7">
        <v>190782.97</v>
      </c>
      <c r="P409" s="7">
        <v>0</v>
      </c>
      <c r="Q409" s="7">
        <v>0</v>
      </c>
      <c r="R409" s="7"/>
      <c r="S409" s="7">
        <v>16025.75</v>
      </c>
      <c r="T409" s="7">
        <v>705.85</v>
      </c>
      <c r="U409" s="7">
        <f t="shared" si="82"/>
        <v>16167.024673584341</v>
      </c>
      <c r="V409" s="7">
        <f t="shared" si="83"/>
        <v>652.12332163139877</v>
      </c>
      <c r="W409" s="7">
        <f t="shared" si="84"/>
        <v>4901.1725548087052</v>
      </c>
      <c r="X409" s="7"/>
      <c r="Y409" s="7"/>
      <c r="Z409" s="7"/>
      <c r="AA409" s="7"/>
      <c r="AB409" s="7"/>
      <c r="AC409" s="7"/>
      <c r="AD409" s="7"/>
      <c r="AE409" s="7"/>
      <c r="AF409" s="7"/>
      <c r="AG409" s="31" t="s">
        <v>826</v>
      </c>
      <c r="AH409" s="12" t="s">
        <v>827</v>
      </c>
      <c r="AK409" s="12" t="e">
        <f>VLOOKUP(AH409,#REF!,1,0)</f>
        <v>#REF!</v>
      </c>
    </row>
    <row r="410" spans="1:37" s="12" customFormat="1" x14ac:dyDescent="0.25">
      <c r="A410" s="5">
        <v>6818</v>
      </c>
      <c r="B410" s="5" t="s">
        <v>1139</v>
      </c>
      <c r="C410" s="6" t="s">
        <v>752</v>
      </c>
      <c r="D410" s="7">
        <f t="shared" si="78"/>
        <v>26965.506626005143</v>
      </c>
      <c r="E410" s="8">
        <f t="shared" si="79"/>
        <v>1.8343785430497054E-4</v>
      </c>
      <c r="F410" s="8">
        <v>1.9286172449330794E-4</v>
      </c>
      <c r="G410" s="13">
        <f t="shared" si="85"/>
        <v>-9.4238701883373973E-6</v>
      </c>
      <c r="H410" s="41">
        <f t="shared" si="86"/>
        <v>8.3000000000000004E-2</v>
      </c>
      <c r="I410" s="41">
        <f t="shared" si="87"/>
        <v>3.7000000000000002E-3</v>
      </c>
      <c r="J410" s="41">
        <f t="shared" si="88"/>
        <v>8.6699999999999999E-2</v>
      </c>
      <c r="K410" s="7">
        <f t="shared" si="80"/>
        <v>1297.5392474775117</v>
      </c>
      <c r="L410" s="29">
        <f t="shared" si="89"/>
        <v>8.8267511059562298E-6</v>
      </c>
      <c r="M410" s="38">
        <f t="shared" si="81"/>
        <v>8174.825218015043</v>
      </c>
      <c r="N410" s="39">
        <f t="shared" si="90"/>
        <v>5.5610762968743066E-5</v>
      </c>
      <c r="O410" s="7">
        <v>318213.07</v>
      </c>
      <c r="P410" s="7">
        <v>61365.19</v>
      </c>
      <c r="Q410" s="7">
        <v>0</v>
      </c>
      <c r="R410" s="7"/>
      <c r="S410" s="7">
        <v>26729.87</v>
      </c>
      <c r="T410" s="7">
        <v>1404.44</v>
      </c>
      <c r="U410" s="7">
        <f t="shared" si="82"/>
        <v>26965.506626005143</v>
      </c>
      <c r="V410" s="7">
        <f t="shared" si="83"/>
        <v>1297.5392474775117</v>
      </c>
      <c r="W410" s="7">
        <f t="shared" si="84"/>
        <v>8174.825218015043</v>
      </c>
      <c r="X410" s="7"/>
      <c r="Y410" s="7"/>
      <c r="Z410" s="7"/>
      <c r="AA410" s="7"/>
      <c r="AB410" s="7"/>
      <c r="AC410" s="7"/>
      <c r="AD410" s="7"/>
      <c r="AE410" s="7"/>
      <c r="AF410" s="7"/>
      <c r="AG410" s="31" t="s">
        <v>828</v>
      </c>
      <c r="AH410" s="12" t="s">
        <v>829</v>
      </c>
      <c r="AK410" s="12" t="e">
        <f>VLOOKUP(AH410,#REF!,1,0)</f>
        <v>#REF!</v>
      </c>
    </row>
    <row r="411" spans="1:37" s="12" customFormat="1" x14ac:dyDescent="0.25">
      <c r="A411" s="5">
        <v>6821</v>
      </c>
      <c r="B411" s="5" t="s">
        <v>1139</v>
      </c>
      <c r="C411" s="6" t="s">
        <v>754</v>
      </c>
      <c r="D411" s="7">
        <f t="shared" si="78"/>
        <v>17771.676840037922</v>
      </c>
      <c r="E411" s="8">
        <f t="shared" si="79"/>
        <v>1.208951239875464E-4</v>
      </c>
      <c r="F411" s="8">
        <v>1.2031812757416107E-4</v>
      </c>
      <c r="G411" s="13">
        <f t="shared" si="85"/>
        <v>5.7699641338532985E-7</v>
      </c>
      <c r="H411" s="41">
        <f t="shared" si="86"/>
        <v>8.3000000000000004E-2</v>
      </c>
      <c r="I411" s="41">
        <f t="shared" si="87"/>
        <v>3.7000000000000002E-3</v>
      </c>
      <c r="J411" s="41">
        <f t="shared" si="88"/>
        <v>8.6699999999999999E-2</v>
      </c>
      <c r="K411" s="7">
        <f t="shared" si="80"/>
        <v>730.30236176237406</v>
      </c>
      <c r="L411" s="29">
        <f t="shared" si="89"/>
        <v>4.9680171076907664E-6</v>
      </c>
      <c r="M411" s="38">
        <f t="shared" si="81"/>
        <v>5387.6366579461801</v>
      </c>
      <c r="N411" s="39">
        <f t="shared" si="90"/>
        <v>3.665039644963878E-5</v>
      </c>
      <c r="O411" s="7">
        <v>209718.91</v>
      </c>
      <c r="P411" s="7">
        <v>3930</v>
      </c>
      <c r="Q411" s="7">
        <v>0</v>
      </c>
      <c r="R411" s="7"/>
      <c r="S411" s="7">
        <v>17616.38</v>
      </c>
      <c r="T411" s="7">
        <v>790.47</v>
      </c>
      <c r="U411" s="7">
        <f t="shared" si="82"/>
        <v>17771.676840037922</v>
      </c>
      <c r="V411" s="7">
        <f t="shared" si="83"/>
        <v>730.30236176237406</v>
      </c>
      <c r="W411" s="7">
        <f t="shared" si="84"/>
        <v>5387.6366579461801</v>
      </c>
      <c r="X411" s="7"/>
      <c r="Y411" s="7"/>
      <c r="Z411" s="7"/>
      <c r="AA411" s="7"/>
      <c r="AB411" s="7"/>
      <c r="AC411" s="7"/>
      <c r="AD411" s="7"/>
      <c r="AE411" s="7"/>
      <c r="AF411" s="7"/>
      <c r="AG411" s="31" t="s">
        <v>830</v>
      </c>
      <c r="AH411" s="12" t="s">
        <v>831</v>
      </c>
      <c r="AK411" s="12" t="e">
        <f>VLOOKUP(AH411,#REF!,1,0)</f>
        <v>#REF!</v>
      </c>
    </row>
    <row r="412" spans="1:37" s="12" customFormat="1" x14ac:dyDescent="0.25">
      <c r="A412" s="5">
        <v>6820</v>
      </c>
      <c r="B412" s="5" t="s">
        <v>1139</v>
      </c>
      <c r="C412" s="6" t="s">
        <v>756</v>
      </c>
      <c r="D412" s="7">
        <f t="shared" si="78"/>
        <v>19830.417030207947</v>
      </c>
      <c r="E412" s="8">
        <f t="shared" si="79"/>
        <v>1.3490008552207198E-4</v>
      </c>
      <c r="F412" s="8">
        <v>1.6429891284099055E-4</v>
      </c>
      <c r="G412" s="13">
        <f t="shared" si="85"/>
        <v>-2.9398827318918565E-5</v>
      </c>
      <c r="H412" s="41">
        <f t="shared" si="86"/>
        <v>8.3000000000000004E-2</v>
      </c>
      <c r="I412" s="41">
        <f t="shared" si="87"/>
        <v>3.7000000000000002E-3</v>
      </c>
      <c r="J412" s="41">
        <f t="shared" si="88"/>
        <v>8.6699999999999999E-2</v>
      </c>
      <c r="K412" s="7">
        <f t="shared" si="80"/>
        <v>1009.6847977775825</v>
      </c>
      <c r="L412" s="29">
        <f t="shared" si="89"/>
        <v>6.8685678855389925E-6</v>
      </c>
      <c r="M412" s="38">
        <f t="shared" si="81"/>
        <v>6011.7614503100858</v>
      </c>
      <c r="N412" s="39">
        <f t="shared" si="90"/>
        <v>4.0896120971623448E-5</v>
      </c>
      <c r="O412" s="7">
        <v>234014.11</v>
      </c>
      <c r="P412" s="7">
        <v>61357.21</v>
      </c>
      <c r="Q412" s="7">
        <v>0</v>
      </c>
      <c r="R412" s="7"/>
      <c r="S412" s="7">
        <v>19657.13</v>
      </c>
      <c r="T412" s="7">
        <v>1092.8699999999999</v>
      </c>
      <c r="U412" s="7">
        <f t="shared" si="82"/>
        <v>19830.417030207947</v>
      </c>
      <c r="V412" s="7">
        <f t="shared" si="83"/>
        <v>1009.6847977775825</v>
      </c>
      <c r="W412" s="7">
        <f t="shared" si="84"/>
        <v>6011.7614503100858</v>
      </c>
      <c r="X412" s="7"/>
      <c r="Y412" s="7"/>
      <c r="Z412" s="7"/>
      <c r="AA412" s="7"/>
      <c r="AB412" s="7"/>
      <c r="AC412" s="7"/>
      <c r="AD412" s="7"/>
      <c r="AE412" s="7"/>
      <c r="AF412" s="7"/>
      <c r="AG412" s="31" t="s">
        <v>832</v>
      </c>
      <c r="AH412" s="12" t="s">
        <v>833</v>
      </c>
      <c r="AK412" s="12" t="e">
        <f>VLOOKUP(AH412,#REF!,1,0)</f>
        <v>#REF!</v>
      </c>
    </row>
    <row r="413" spans="1:37" s="12" customFormat="1" x14ac:dyDescent="0.25">
      <c r="A413" s="5">
        <v>6940</v>
      </c>
      <c r="B413" s="5" t="s">
        <v>1139</v>
      </c>
      <c r="C413" s="6" t="s">
        <v>764</v>
      </c>
      <c r="D413" s="7">
        <f t="shared" si="78"/>
        <v>21391.286604843135</v>
      </c>
      <c r="E413" s="8">
        <f t="shared" si="79"/>
        <v>1.4551818996164759E-4</v>
      </c>
      <c r="F413" s="8">
        <v>1.5866115755445699E-4</v>
      </c>
      <c r="G413" s="13">
        <f t="shared" si="85"/>
        <v>-1.3142967592809401E-5</v>
      </c>
      <c r="H413" s="41">
        <f t="shared" si="86"/>
        <v>8.3000000000000004E-2</v>
      </c>
      <c r="I413" s="41">
        <f t="shared" si="87"/>
        <v>3.7000000000000002E-3</v>
      </c>
      <c r="J413" s="41">
        <f t="shared" si="88"/>
        <v>8.6699999999999999E-2</v>
      </c>
      <c r="K413" s="7">
        <f t="shared" si="80"/>
        <v>939.70060621623327</v>
      </c>
      <c r="L413" s="29">
        <f t="shared" si="89"/>
        <v>6.3924874575561787E-6</v>
      </c>
      <c r="M413" s="38">
        <f t="shared" si="81"/>
        <v>6484.9524842383989</v>
      </c>
      <c r="N413" s="39">
        <f t="shared" si="90"/>
        <v>4.4115090640691357E-5</v>
      </c>
      <c r="O413" s="7">
        <v>252433.44</v>
      </c>
      <c r="P413" s="7">
        <v>22449.66</v>
      </c>
      <c r="Q413" s="7">
        <v>0</v>
      </c>
      <c r="R413" s="7"/>
      <c r="S413" s="7">
        <v>21204.36</v>
      </c>
      <c r="T413" s="7">
        <v>1017.12</v>
      </c>
      <c r="U413" s="7">
        <f t="shared" si="82"/>
        <v>21391.286604843135</v>
      </c>
      <c r="V413" s="7">
        <f t="shared" si="83"/>
        <v>939.70060621623327</v>
      </c>
      <c r="W413" s="7">
        <f t="shared" si="84"/>
        <v>6484.9524842383989</v>
      </c>
      <c r="X413" s="7"/>
      <c r="Y413" s="7"/>
      <c r="Z413" s="7"/>
      <c r="AA413" s="7"/>
      <c r="AB413" s="7"/>
      <c r="AC413" s="7"/>
      <c r="AD413" s="7"/>
      <c r="AE413" s="7"/>
      <c r="AF413" s="7"/>
      <c r="AG413" s="31" t="s">
        <v>834</v>
      </c>
      <c r="AH413" s="12" t="s">
        <v>835</v>
      </c>
      <c r="AK413" s="12" t="e">
        <f>VLOOKUP(AH413,#REF!,1,0)</f>
        <v>#REF!</v>
      </c>
    </row>
    <row r="414" spans="1:37" s="12" customFormat="1" x14ac:dyDescent="0.25">
      <c r="A414" s="5">
        <v>6935</v>
      </c>
      <c r="B414" s="5" t="s">
        <v>1139</v>
      </c>
      <c r="C414" s="6" t="s">
        <v>760</v>
      </c>
      <c r="D414" s="7">
        <f t="shared" si="78"/>
        <v>12272.442073481006</v>
      </c>
      <c r="E414" s="8">
        <f t="shared" si="79"/>
        <v>8.3485560730030771E-5</v>
      </c>
      <c r="F414" s="8">
        <v>9.06305229234453E-5</v>
      </c>
      <c r="G414" s="13">
        <f t="shared" si="85"/>
        <v>-7.1449621934145284E-6</v>
      </c>
      <c r="H414" s="41">
        <f t="shared" si="86"/>
        <v>8.3000000000000004E-2</v>
      </c>
      <c r="I414" s="41">
        <f t="shared" si="87"/>
        <v>3.7000000000000002E-3</v>
      </c>
      <c r="J414" s="41">
        <f t="shared" si="88"/>
        <v>8.6699999999999999E-2</v>
      </c>
      <c r="K414" s="7">
        <f t="shared" si="80"/>
        <v>495.09080625605151</v>
      </c>
      <c r="L414" s="29">
        <f t="shared" si="89"/>
        <v>3.3679469273588223E-6</v>
      </c>
      <c r="M414" s="38">
        <f t="shared" si="81"/>
        <v>3720.4963489233805</v>
      </c>
      <c r="N414" s="39">
        <f t="shared" si="90"/>
        <v>2.5309365652259181E-5</v>
      </c>
      <c r="O414" s="7">
        <v>144823.79999999999</v>
      </c>
      <c r="P414" s="7">
        <v>0</v>
      </c>
      <c r="Q414" s="7">
        <v>0</v>
      </c>
      <c r="R414" s="7"/>
      <c r="S414" s="7">
        <v>12165.2</v>
      </c>
      <c r="T414" s="7">
        <v>535.88</v>
      </c>
      <c r="U414" s="7">
        <f t="shared" si="82"/>
        <v>12272.442073481006</v>
      </c>
      <c r="V414" s="7">
        <f t="shared" si="83"/>
        <v>495.09080625605151</v>
      </c>
      <c r="W414" s="7">
        <f t="shared" si="84"/>
        <v>3720.4963489233805</v>
      </c>
      <c r="X414" s="7"/>
      <c r="Y414" s="7"/>
      <c r="Z414" s="7"/>
      <c r="AA414" s="7"/>
      <c r="AB414" s="7"/>
      <c r="AC414" s="7"/>
      <c r="AD414" s="7"/>
      <c r="AE414" s="7"/>
      <c r="AF414" s="7"/>
      <c r="AG414" s="31" t="s">
        <v>836</v>
      </c>
      <c r="AH414" s="12" t="s">
        <v>837</v>
      </c>
      <c r="AK414" s="12" t="e">
        <f>VLOOKUP(AH414,#REF!,1,0)</f>
        <v>#REF!</v>
      </c>
    </row>
    <row r="415" spans="1:37" s="12" customFormat="1" x14ac:dyDescent="0.25">
      <c r="A415" s="5">
        <v>6936</v>
      </c>
      <c r="B415" s="5" t="s">
        <v>1139</v>
      </c>
      <c r="C415" s="6" t="s">
        <v>762</v>
      </c>
      <c r="D415" s="7">
        <f t="shared" si="78"/>
        <v>145742.07930338441</v>
      </c>
      <c r="E415" s="8">
        <f t="shared" si="79"/>
        <v>9.9143749383796918E-4</v>
      </c>
      <c r="F415" s="8">
        <v>9.6248823286756004E-4</v>
      </c>
      <c r="G415" s="13">
        <f t="shared" si="85"/>
        <v>2.8949260970409139E-5</v>
      </c>
      <c r="H415" s="41">
        <f t="shared" si="86"/>
        <v>8.3000000000000004E-2</v>
      </c>
      <c r="I415" s="41">
        <f t="shared" si="87"/>
        <v>3.7000000000000002E-3</v>
      </c>
      <c r="J415" s="41">
        <f t="shared" si="88"/>
        <v>8.6699999999999999E-2</v>
      </c>
      <c r="K415" s="7">
        <f t="shared" si="80"/>
        <v>6236.8618082270777</v>
      </c>
      <c r="L415" s="29">
        <f t="shared" si="89"/>
        <v>4.2427407857209071E-5</v>
      </c>
      <c r="M415" s="38">
        <f t="shared" si="81"/>
        <v>44182.964619929335</v>
      </c>
      <c r="N415" s="39">
        <f t="shared" si="90"/>
        <v>3.0056280192029052E-4</v>
      </c>
      <c r="O415" s="7">
        <v>1719864.52</v>
      </c>
      <c r="P415" s="7">
        <v>104631.63</v>
      </c>
      <c r="Q415" s="7">
        <v>0</v>
      </c>
      <c r="R415" s="7"/>
      <c r="S415" s="7">
        <v>144468.51999999999</v>
      </c>
      <c r="T415" s="7">
        <v>6750.7</v>
      </c>
      <c r="U415" s="7">
        <f t="shared" si="82"/>
        <v>145742.07930338441</v>
      </c>
      <c r="V415" s="7">
        <f t="shared" si="83"/>
        <v>6236.8618082270777</v>
      </c>
      <c r="W415" s="7">
        <f t="shared" si="84"/>
        <v>44182.964619929335</v>
      </c>
      <c r="X415" s="7"/>
      <c r="Y415" s="7"/>
      <c r="Z415" s="7"/>
      <c r="AA415" s="7"/>
      <c r="AB415" s="7"/>
      <c r="AC415" s="7"/>
      <c r="AD415" s="7"/>
      <c r="AE415" s="7"/>
      <c r="AF415" s="7"/>
      <c r="AG415" s="31" t="s">
        <v>838</v>
      </c>
      <c r="AH415" s="12" t="s">
        <v>839</v>
      </c>
      <c r="AK415" s="12" t="e">
        <f>VLOOKUP(AH415,#REF!,1,0)</f>
        <v>#REF!</v>
      </c>
    </row>
    <row r="416" spans="1:37" s="12" customFormat="1" x14ac:dyDescent="0.25">
      <c r="A416" s="14">
        <v>10061</v>
      </c>
      <c r="B416" s="14" t="s">
        <v>1139</v>
      </c>
      <c r="C416" s="15" t="s">
        <v>1145</v>
      </c>
      <c r="D416" s="16">
        <f t="shared" si="78"/>
        <v>1179.587764087715</v>
      </c>
      <c r="E416" s="17">
        <f t="shared" si="79"/>
        <v>8.0243642891535181E-6</v>
      </c>
      <c r="F416" s="17">
        <v>0</v>
      </c>
      <c r="G416" s="18">
        <f t="shared" si="85"/>
        <v>8.0243642891535181E-6</v>
      </c>
      <c r="H416" s="41">
        <f t="shared" si="86"/>
        <v>8.3000000000000004E-2</v>
      </c>
      <c r="I416" s="41">
        <f t="shared" si="87"/>
        <v>3.7000000000000002E-3</v>
      </c>
      <c r="J416" s="41">
        <f t="shared" si="88"/>
        <v>8.6699999999999999E-2</v>
      </c>
      <c r="K416" s="16">
        <f t="shared" si="80"/>
        <v>47.580011424547756</v>
      </c>
      <c r="L416" s="33">
        <f t="shared" si="89"/>
        <v>3.2367184212693016E-7</v>
      </c>
      <c r="M416" s="38">
        <f t="shared" si="81"/>
        <v>357.60217430614625</v>
      </c>
      <c r="N416" s="39">
        <f t="shared" si="90"/>
        <v>2.4326550381311954E-6</v>
      </c>
      <c r="O416" s="16">
        <v>13920</v>
      </c>
      <c r="P416" s="16">
        <v>0</v>
      </c>
      <c r="Q416" s="16">
        <v>0</v>
      </c>
      <c r="R416" s="16"/>
      <c r="S416" s="16">
        <v>1169.28</v>
      </c>
      <c r="T416" s="16">
        <v>51.5</v>
      </c>
      <c r="U416" s="16">
        <f t="shared" si="82"/>
        <v>1179.587764087715</v>
      </c>
      <c r="V416" s="16">
        <f t="shared" si="83"/>
        <v>47.580011424547756</v>
      </c>
      <c r="W416" s="16">
        <f t="shared" si="84"/>
        <v>357.60217430614625</v>
      </c>
      <c r="X416" s="7"/>
      <c r="Y416" s="7"/>
      <c r="Z416" s="7"/>
      <c r="AA416" s="7"/>
      <c r="AB416" s="7"/>
      <c r="AC416" s="7"/>
      <c r="AD416" s="7"/>
      <c r="AE416" s="7"/>
      <c r="AF416" s="7"/>
      <c r="AG416" s="31" t="s">
        <v>840</v>
      </c>
      <c r="AH416" s="12" t="s">
        <v>841</v>
      </c>
      <c r="AK416" s="12" t="e">
        <f>VLOOKUP(AH416,#REF!,1,0)</f>
        <v>#REF!</v>
      </c>
    </row>
    <row r="417" spans="1:37" s="12" customFormat="1" x14ac:dyDescent="0.25">
      <c r="A417" s="5">
        <v>6933</v>
      </c>
      <c r="B417" s="5" t="s">
        <v>1139</v>
      </c>
      <c r="C417" s="6" t="s">
        <v>766</v>
      </c>
      <c r="D417" s="7">
        <f t="shared" si="78"/>
        <v>11073.535492957297</v>
      </c>
      <c r="E417" s="8">
        <f t="shared" si="79"/>
        <v>7.5329776613173628E-5</v>
      </c>
      <c r="F417" s="8">
        <v>8.391563955400669E-5</v>
      </c>
      <c r="G417" s="13">
        <f t="shared" si="85"/>
        <v>-8.5858629408330621E-6</v>
      </c>
      <c r="H417" s="41">
        <f t="shared" si="86"/>
        <v>8.3000000000000004E-2</v>
      </c>
      <c r="I417" s="41">
        <f t="shared" si="87"/>
        <v>3.7000000000000002E-3</v>
      </c>
      <c r="J417" s="41">
        <f t="shared" si="88"/>
        <v>8.6699999999999999E-2</v>
      </c>
      <c r="K417" s="7">
        <f t="shared" si="80"/>
        <v>644.65834119818817</v>
      </c>
      <c r="L417" s="29">
        <f t="shared" si="89"/>
        <v>4.3854077918622926E-6</v>
      </c>
      <c r="M417" s="38">
        <f t="shared" si="81"/>
        <v>3357.0375092864642</v>
      </c>
      <c r="N417" s="39">
        <f t="shared" si="90"/>
        <v>2.2836869563241789E-5</v>
      </c>
      <c r="O417" s="7">
        <v>130676.26</v>
      </c>
      <c r="P417" s="7">
        <v>57931.94</v>
      </c>
      <c r="Q417" s="7">
        <v>0</v>
      </c>
      <c r="R417" s="7"/>
      <c r="S417" s="7">
        <v>10976.77</v>
      </c>
      <c r="T417" s="7">
        <v>697.77</v>
      </c>
      <c r="U417" s="7">
        <f t="shared" si="82"/>
        <v>11073.535492957297</v>
      </c>
      <c r="V417" s="7">
        <f t="shared" si="83"/>
        <v>644.65834119818817</v>
      </c>
      <c r="W417" s="7">
        <f t="shared" si="84"/>
        <v>3357.0375092864642</v>
      </c>
      <c r="X417" s="7"/>
      <c r="Y417" s="7"/>
      <c r="Z417" s="7"/>
      <c r="AA417" s="7"/>
      <c r="AB417" s="7"/>
      <c r="AC417" s="7"/>
      <c r="AD417" s="7"/>
      <c r="AE417" s="7"/>
      <c r="AF417" s="7"/>
      <c r="AG417" s="31" t="s">
        <v>842</v>
      </c>
      <c r="AH417" s="12" t="s">
        <v>843</v>
      </c>
      <c r="AK417" s="12" t="e">
        <f>VLOOKUP(AH417,#REF!,1,0)</f>
        <v>#REF!</v>
      </c>
    </row>
    <row r="418" spans="1:37" s="12" customFormat="1" x14ac:dyDescent="0.25">
      <c r="A418" s="5">
        <v>7022</v>
      </c>
      <c r="B418" s="5" t="s">
        <v>1139</v>
      </c>
      <c r="C418" s="6" t="s">
        <v>768</v>
      </c>
      <c r="D418" s="7">
        <f t="shared" si="78"/>
        <v>12208.220880044171</v>
      </c>
      <c r="E418" s="8">
        <f t="shared" si="79"/>
        <v>8.3048684164411331E-5</v>
      </c>
      <c r="F418" s="8">
        <v>8.9886129896023692E-5</v>
      </c>
      <c r="G418" s="13">
        <f t="shared" si="85"/>
        <v>-6.8374457316123616E-6</v>
      </c>
      <c r="H418" s="41">
        <f t="shared" si="86"/>
        <v>8.3000000000000004E-2</v>
      </c>
      <c r="I418" s="41">
        <f t="shared" si="87"/>
        <v>3.7000000000000002E-3</v>
      </c>
      <c r="J418" s="41">
        <f t="shared" si="88"/>
        <v>8.6699999999999999E-2</v>
      </c>
      <c r="K418" s="7">
        <f t="shared" si="80"/>
        <v>559.06975365702101</v>
      </c>
      <c r="L418" s="29">
        <f t="shared" si="89"/>
        <v>3.8031755694421212E-6</v>
      </c>
      <c r="M418" s="38">
        <f t="shared" si="81"/>
        <v>3701.0271418760276</v>
      </c>
      <c r="N418" s="39">
        <f t="shared" si="90"/>
        <v>2.5176922764561259E-5</v>
      </c>
      <c r="O418" s="7">
        <v>144065.71</v>
      </c>
      <c r="P418" s="7">
        <v>19490.09</v>
      </c>
      <c r="Q418" s="7">
        <v>0</v>
      </c>
      <c r="R418" s="7"/>
      <c r="S418" s="7">
        <v>12101.54</v>
      </c>
      <c r="T418" s="7">
        <v>605.13</v>
      </c>
      <c r="U418" s="7">
        <f t="shared" si="82"/>
        <v>12208.220880044171</v>
      </c>
      <c r="V418" s="7">
        <f t="shared" si="83"/>
        <v>559.06975365702101</v>
      </c>
      <c r="W418" s="7">
        <f t="shared" si="84"/>
        <v>3701.0271418760276</v>
      </c>
      <c r="X418" s="7"/>
      <c r="Y418" s="7"/>
      <c r="Z418" s="7"/>
      <c r="AA418" s="7"/>
      <c r="AB418" s="7"/>
      <c r="AC418" s="7"/>
      <c r="AD418" s="7"/>
      <c r="AE418" s="7"/>
      <c r="AF418" s="7"/>
      <c r="AG418" s="31" t="s">
        <v>844</v>
      </c>
      <c r="AH418" s="12" t="s">
        <v>845</v>
      </c>
      <c r="AK418" s="12" t="e">
        <f>VLOOKUP(AH418,#REF!,1,0)</f>
        <v>#REF!</v>
      </c>
    </row>
    <row r="419" spans="1:37" s="12" customFormat="1" x14ac:dyDescent="0.25">
      <c r="A419" s="5">
        <v>6938</v>
      </c>
      <c r="B419" s="5" t="s">
        <v>1139</v>
      </c>
      <c r="C419" s="6" t="s">
        <v>770</v>
      </c>
      <c r="D419" s="7">
        <f t="shared" si="78"/>
        <v>12390.059870257644</v>
      </c>
      <c r="E419" s="8">
        <f t="shared" si="79"/>
        <v>8.4285677581830525E-5</v>
      </c>
      <c r="F419" s="8">
        <v>7.7656755257417658E-5</v>
      </c>
      <c r="G419" s="13">
        <f t="shared" si="85"/>
        <v>6.628922324412867E-6</v>
      </c>
      <c r="H419" s="41">
        <f t="shared" si="86"/>
        <v>8.3000000000000004E-2</v>
      </c>
      <c r="I419" s="41">
        <f t="shared" si="87"/>
        <v>3.7000000000000002E-3</v>
      </c>
      <c r="J419" s="41">
        <f t="shared" si="88"/>
        <v>8.6699999999999999E-2</v>
      </c>
      <c r="K419" s="7">
        <f t="shared" si="80"/>
        <v>513.18968827171932</v>
      </c>
      <c r="L419" s="29">
        <f t="shared" si="89"/>
        <v>3.4910679251698237E-6</v>
      </c>
      <c r="M419" s="38">
        <f t="shared" si="81"/>
        <v>3756.1531954463294</v>
      </c>
      <c r="N419" s="39">
        <f t="shared" si="90"/>
        <v>2.5551927956322978E-5</v>
      </c>
      <c r="O419" s="7">
        <v>146212.76999999999</v>
      </c>
      <c r="P419" s="7">
        <v>3940</v>
      </c>
      <c r="Q419" s="7">
        <v>0</v>
      </c>
      <c r="R419" s="7"/>
      <c r="S419" s="7">
        <v>12281.79</v>
      </c>
      <c r="T419" s="7">
        <v>555.47</v>
      </c>
      <c r="U419" s="7">
        <f t="shared" si="82"/>
        <v>12390.059870257644</v>
      </c>
      <c r="V419" s="7">
        <f t="shared" si="83"/>
        <v>513.18968827171932</v>
      </c>
      <c r="W419" s="7">
        <f t="shared" si="84"/>
        <v>3756.1531954463294</v>
      </c>
      <c r="X419" s="7"/>
      <c r="Y419" s="7"/>
      <c r="Z419" s="7"/>
      <c r="AA419" s="7"/>
      <c r="AB419" s="7"/>
      <c r="AC419" s="7"/>
      <c r="AD419" s="7"/>
      <c r="AE419" s="7"/>
      <c r="AF419" s="7"/>
      <c r="AG419" s="31" t="s">
        <v>846</v>
      </c>
      <c r="AH419" s="12" t="s">
        <v>847</v>
      </c>
      <c r="AK419" s="12" t="e">
        <f>VLOOKUP(AH419,#REF!,1,0)</f>
        <v>#REF!</v>
      </c>
    </row>
    <row r="420" spans="1:37" s="12" customFormat="1" x14ac:dyDescent="0.25">
      <c r="A420" s="5">
        <v>6932</v>
      </c>
      <c r="B420" s="5" t="s">
        <v>1139</v>
      </c>
      <c r="C420" s="6" t="s">
        <v>772</v>
      </c>
      <c r="D420" s="7">
        <f t="shared" si="78"/>
        <v>1998.7963743670571</v>
      </c>
      <c r="E420" s="8">
        <f t="shared" si="79"/>
        <v>1.3597182622663982E-5</v>
      </c>
      <c r="F420" s="8">
        <v>3.4987745239081844E-6</v>
      </c>
      <c r="G420" s="13">
        <f t="shared" si="85"/>
        <v>1.0098408098755798E-5</v>
      </c>
      <c r="H420" s="41">
        <f t="shared" si="86"/>
        <v>8.3000000000000004E-2</v>
      </c>
      <c r="I420" s="41">
        <f t="shared" si="87"/>
        <v>3.7000000000000002E-3</v>
      </c>
      <c r="J420" s="41">
        <f t="shared" si="88"/>
        <v>8.6699999999999999E-2</v>
      </c>
      <c r="K420" s="7">
        <f t="shared" si="80"/>
        <v>80.645809655316</v>
      </c>
      <c r="L420" s="29">
        <f t="shared" si="89"/>
        <v>5.4860806017980068E-7</v>
      </c>
      <c r="M420" s="38">
        <f t="shared" si="81"/>
        <v>605.95230912869181</v>
      </c>
      <c r="N420" s="39">
        <f t="shared" si="90"/>
        <v>4.1221028382427489E-6</v>
      </c>
      <c r="O420" s="7">
        <v>23587.25</v>
      </c>
      <c r="P420" s="7">
        <v>0</v>
      </c>
      <c r="Q420" s="7">
        <v>0</v>
      </c>
      <c r="R420" s="7"/>
      <c r="S420" s="7">
        <v>1981.33</v>
      </c>
      <c r="T420" s="7">
        <v>87.29</v>
      </c>
      <c r="U420" s="7">
        <f t="shared" si="82"/>
        <v>1998.7963743670571</v>
      </c>
      <c r="V420" s="7">
        <f t="shared" si="83"/>
        <v>80.645809655316</v>
      </c>
      <c r="W420" s="7">
        <f t="shared" si="84"/>
        <v>605.95230912869181</v>
      </c>
      <c r="X420" s="7"/>
      <c r="Y420" s="7"/>
      <c r="Z420" s="7"/>
      <c r="AA420" s="7"/>
      <c r="AB420" s="7"/>
      <c r="AC420" s="7"/>
      <c r="AD420" s="7"/>
      <c r="AE420" s="7"/>
      <c r="AF420" s="7"/>
      <c r="AG420" s="31" t="s">
        <v>848</v>
      </c>
      <c r="AH420" s="12" t="s">
        <v>849</v>
      </c>
      <c r="AK420" s="12" t="e">
        <f>VLOOKUP(AH420,#REF!,1,0)</f>
        <v>#REF!</v>
      </c>
    </row>
    <row r="421" spans="1:37" s="12" customFormat="1" x14ac:dyDescent="0.25">
      <c r="A421" s="5">
        <v>7066</v>
      </c>
      <c r="B421" s="5" t="s">
        <v>1139</v>
      </c>
      <c r="C421" s="6" t="s">
        <v>774</v>
      </c>
      <c r="D421" s="7">
        <f t="shared" si="78"/>
        <v>5007.8508345564669</v>
      </c>
      <c r="E421" s="8">
        <f t="shared" si="79"/>
        <v>3.40668330289957E-5</v>
      </c>
      <c r="F421" s="8">
        <v>3.8275775774607316E-5</v>
      </c>
      <c r="G421" s="13">
        <f t="shared" si="85"/>
        <v>-4.2089427456116154E-6</v>
      </c>
      <c r="H421" s="41">
        <f t="shared" si="86"/>
        <v>8.3000000000000004E-2</v>
      </c>
      <c r="I421" s="41">
        <f t="shared" si="87"/>
        <v>3.7000000000000002E-3</v>
      </c>
      <c r="J421" s="41">
        <f t="shared" si="88"/>
        <v>8.6699999999999999E-2</v>
      </c>
      <c r="K421" s="7">
        <f t="shared" si="80"/>
        <v>202.02565239234676</v>
      </c>
      <c r="L421" s="29">
        <f t="shared" si="89"/>
        <v>1.3743169265610838E-6</v>
      </c>
      <c r="M421" s="38">
        <f t="shared" si="81"/>
        <v>1518.1730444815594</v>
      </c>
      <c r="N421" s="39">
        <f t="shared" si="90"/>
        <v>1.032765338348102E-5</v>
      </c>
      <c r="O421" s="7">
        <v>59096.09</v>
      </c>
      <c r="P421" s="7">
        <v>0</v>
      </c>
      <c r="Q421" s="7">
        <v>0</v>
      </c>
      <c r="R421" s="7"/>
      <c r="S421" s="7">
        <v>4964.09</v>
      </c>
      <c r="T421" s="7">
        <v>218.67</v>
      </c>
      <c r="U421" s="7">
        <f t="shared" si="82"/>
        <v>5007.8508345564669</v>
      </c>
      <c r="V421" s="7">
        <f t="shared" si="83"/>
        <v>202.02565239234676</v>
      </c>
      <c r="W421" s="7">
        <f t="shared" si="84"/>
        <v>1518.1730444815594</v>
      </c>
      <c r="X421" s="7"/>
      <c r="Y421" s="7"/>
      <c r="Z421" s="7"/>
      <c r="AA421" s="7"/>
      <c r="AB421" s="7"/>
      <c r="AC421" s="7"/>
      <c r="AD421" s="7"/>
      <c r="AE421" s="7"/>
      <c r="AF421" s="7"/>
      <c r="AG421" s="31" t="s">
        <v>850</v>
      </c>
      <c r="AH421" s="12" t="s">
        <v>851</v>
      </c>
      <c r="AK421" s="12" t="e">
        <f>VLOOKUP(AH421,#REF!,1,0)</f>
        <v>#REF!</v>
      </c>
    </row>
    <row r="422" spans="1:37" s="12" customFormat="1" x14ac:dyDescent="0.25">
      <c r="A422" s="14">
        <v>10171</v>
      </c>
      <c r="B422" s="14" t="s">
        <v>1139</v>
      </c>
      <c r="C422" s="15" t="s">
        <v>1146</v>
      </c>
      <c r="D422" s="16">
        <f>U422*(12/10)</f>
        <v>3086.6121942677</v>
      </c>
      <c r="E422" s="17">
        <f t="shared" si="79"/>
        <v>2.0997251260318889E-5</v>
      </c>
      <c r="F422" s="17">
        <v>0</v>
      </c>
      <c r="G422" s="18">
        <f t="shared" si="85"/>
        <v>2.0997251260318889E-5</v>
      </c>
      <c r="H422" s="41">
        <f t="shared" si="86"/>
        <v>8.3000000000000004E-2</v>
      </c>
      <c r="I422" s="41">
        <f t="shared" si="87"/>
        <v>3.7000000000000002E-3</v>
      </c>
      <c r="J422" s="41">
        <f t="shared" si="88"/>
        <v>8.6699999999999999E-2</v>
      </c>
      <c r="K422" s="16">
        <f>V422*(12/10)</f>
        <v>124.5247429096358</v>
      </c>
      <c r="L422" s="33">
        <f t="shared" si="89"/>
        <v>8.4710263241235239E-7</v>
      </c>
      <c r="M422" s="38">
        <f t="shared" si="81"/>
        <v>779.77752448376873</v>
      </c>
      <c r="N422" s="39">
        <f t="shared" si="90"/>
        <v>5.304581067599812E-6</v>
      </c>
      <c r="O422" s="16">
        <v>30352.89</v>
      </c>
      <c r="P422" s="16">
        <v>0</v>
      </c>
      <c r="Q422" s="16">
        <v>0</v>
      </c>
      <c r="R422" s="16"/>
      <c r="S422" s="16">
        <v>2549.6999999999998</v>
      </c>
      <c r="T422" s="16">
        <v>112.32</v>
      </c>
      <c r="U422" s="16">
        <f t="shared" si="82"/>
        <v>2572.1768285564167</v>
      </c>
      <c r="V422" s="16">
        <f t="shared" si="83"/>
        <v>103.77061909136317</v>
      </c>
      <c r="W422" s="16">
        <f t="shared" si="84"/>
        <v>779.77752448376873</v>
      </c>
      <c r="X422" s="7"/>
      <c r="Y422" s="7"/>
      <c r="Z422" s="7"/>
      <c r="AA422" s="7"/>
      <c r="AB422" s="7"/>
      <c r="AC422" s="7"/>
      <c r="AD422" s="7"/>
      <c r="AE422" s="7"/>
      <c r="AF422" s="7"/>
      <c r="AG422" s="31" t="s">
        <v>852</v>
      </c>
      <c r="AH422" s="12" t="s">
        <v>853</v>
      </c>
      <c r="AK422" s="12" t="e">
        <f>VLOOKUP(AH422,#REF!,1,0)</f>
        <v>#REF!</v>
      </c>
    </row>
    <row r="423" spans="1:37" s="12" customFormat="1" x14ac:dyDescent="0.25">
      <c r="A423" s="5">
        <v>7082</v>
      </c>
      <c r="B423" s="5" t="s">
        <v>1139</v>
      </c>
      <c r="C423" s="6" t="s">
        <v>776</v>
      </c>
      <c r="D423" s="7">
        <f t="shared" si="78"/>
        <v>19035.298933583512</v>
      </c>
      <c r="E423" s="8">
        <f t="shared" si="79"/>
        <v>1.2949114737057519E-4</v>
      </c>
      <c r="F423" s="8">
        <v>1.2718116821060032E-4</v>
      </c>
      <c r="G423" s="13">
        <f t="shared" si="85"/>
        <v>2.3099791599748699E-6</v>
      </c>
      <c r="H423" s="41">
        <f t="shared" si="86"/>
        <v>8.3000000000000004E-2</v>
      </c>
      <c r="I423" s="41">
        <f t="shared" si="87"/>
        <v>3.7000000000000002E-3</v>
      </c>
      <c r="J423" s="41">
        <f t="shared" si="88"/>
        <v>8.6699999999999999E-2</v>
      </c>
      <c r="K423" s="7">
        <f t="shared" ref="K423:K454" si="91">V423</f>
        <v>767.84899602050257</v>
      </c>
      <c r="L423" s="29">
        <f t="shared" si="89"/>
        <v>5.2234350429148139E-6</v>
      </c>
      <c r="M423" s="38">
        <f t="shared" si="81"/>
        <v>5770.7145618634549</v>
      </c>
      <c r="N423" s="39">
        <f t="shared" si="90"/>
        <v>3.9256354857943341E-5</v>
      </c>
      <c r="O423" s="7">
        <v>224630.29</v>
      </c>
      <c r="P423" s="7">
        <v>0</v>
      </c>
      <c r="Q423" s="7">
        <v>0</v>
      </c>
      <c r="R423" s="7"/>
      <c r="S423" s="7">
        <v>18868.96</v>
      </c>
      <c r="T423" s="7">
        <v>831.11</v>
      </c>
      <c r="U423" s="7">
        <f t="shared" si="82"/>
        <v>19035.298933583512</v>
      </c>
      <c r="V423" s="7">
        <f t="shared" si="83"/>
        <v>767.84899602050257</v>
      </c>
      <c r="W423" s="7">
        <f t="shared" si="84"/>
        <v>5770.7145618634549</v>
      </c>
      <c r="X423" s="7"/>
      <c r="Y423" s="7"/>
      <c r="Z423" s="7"/>
      <c r="AA423" s="7"/>
      <c r="AB423" s="7"/>
      <c r="AC423" s="7"/>
      <c r="AD423" s="7"/>
      <c r="AE423" s="7"/>
      <c r="AF423" s="7"/>
      <c r="AG423" s="31" t="s">
        <v>854</v>
      </c>
      <c r="AH423" s="12" t="s">
        <v>855</v>
      </c>
      <c r="AK423" s="12" t="e">
        <f>VLOOKUP(AH423,#REF!,1,0)</f>
        <v>#REF!</v>
      </c>
    </row>
    <row r="424" spans="1:37" s="12" customFormat="1" x14ac:dyDescent="0.25">
      <c r="A424" s="5">
        <v>7036</v>
      </c>
      <c r="B424" s="5" t="s">
        <v>1139</v>
      </c>
      <c r="C424" s="6" t="s">
        <v>778</v>
      </c>
      <c r="D424" s="7">
        <f t="shared" si="78"/>
        <v>14285.351776408876</v>
      </c>
      <c r="E424" s="8">
        <f t="shared" si="79"/>
        <v>9.7178751884787365E-5</v>
      </c>
      <c r="F424" s="8">
        <v>8.942192736590821E-5</v>
      </c>
      <c r="G424" s="13">
        <f t="shared" si="85"/>
        <v>7.7568245188791552E-6</v>
      </c>
      <c r="H424" s="41">
        <f t="shared" si="86"/>
        <v>8.3000000000000004E-2</v>
      </c>
      <c r="I424" s="41">
        <f t="shared" si="87"/>
        <v>3.7000000000000002E-3</v>
      </c>
      <c r="J424" s="41">
        <f t="shared" si="88"/>
        <v>8.6699999999999999E-2</v>
      </c>
      <c r="K424" s="7">
        <f t="shared" si="91"/>
        <v>576.30018497872618</v>
      </c>
      <c r="L424" s="29">
        <f t="shared" si="89"/>
        <v>3.9203887705230381E-6</v>
      </c>
      <c r="M424" s="38">
        <f t="shared" si="81"/>
        <v>4330.727234969956</v>
      </c>
      <c r="N424" s="39">
        <f t="shared" si="90"/>
        <v>2.9460574302611481E-5</v>
      </c>
      <c r="O424" s="7">
        <v>168577.35</v>
      </c>
      <c r="P424" s="7">
        <v>0</v>
      </c>
      <c r="Q424" s="7">
        <v>0</v>
      </c>
      <c r="R424" s="7"/>
      <c r="S424" s="7">
        <v>14160.52</v>
      </c>
      <c r="T424" s="7">
        <v>623.78</v>
      </c>
      <c r="U424" s="7">
        <f t="shared" si="82"/>
        <v>14285.351776408876</v>
      </c>
      <c r="V424" s="7">
        <f t="shared" si="83"/>
        <v>576.30018497872618</v>
      </c>
      <c r="W424" s="7">
        <f t="shared" si="84"/>
        <v>4330.727234969956</v>
      </c>
      <c r="X424" s="7"/>
      <c r="Y424" s="7"/>
      <c r="Z424" s="7"/>
      <c r="AA424" s="7"/>
      <c r="AB424" s="7"/>
      <c r="AC424" s="7"/>
      <c r="AD424" s="7"/>
      <c r="AE424" s="7"/>
      <c r="AF424" s="7"/>
      <c r="AG424" s="31" t="s">
        <v>856</v>
      </c>
      <c r="AH424" s="12" t="s">
        <v>857</v>
      </c>
      <c r="AK424" s="12" t="e">
        <f>VLOOKUP(AH424,#REF!,1,0)</f>
        <v>#REF!</v>
      </c>
    </row>
    <row r="425" spans="1:37" s="12" customFormat="1" x14ac:dyDescent="0.25">
      <c r="A425" s="5">
        <v>6976</v>
      </c>
      <c r="B425" s="5" t="s">
        <v>1139</v>
      </c>
      <c r="C425" s="6" t="s">
        <v>780</v>
      </c>
      <c r="D425" s="7">
        <f t="shared" si="78"/>
        <v>61712.350044094586</v>
      </c>
      <c r="E425" s="8">
        <f t="shared" si="79"/>
        <v>4.1980969366578691E-4</v>
      </c>
      <c r="F425" s="8">
        <v>4.6164319288743755E-4</v>
      </c>
      <c r="G425" s="13">
        <f t="shared" si="85"/>
        <v>-4.1833499221650635E-5</v>
      </c>
      <c r="H425" s="41">
        <f t="shared" si="86"/>
        <v>8.3000000000000004E-2</v>
      </c>
      <c r="I425" s="41">
        <f t="shared" si="87"/>
        <v>3.7000000000000002E-3</v>
      </c>
      <c r="J425" s="41">
        <f t="shared" si="88"/>
        <v>8.6699999999999999E-2</v>
      </c>
      <c r="K425" s="7">
        <f t="shared" si="91"/>
        <v>2889.7974006721251</v>
      </c>
      <c r="L425" s="29">
        <f t="shared" si="89"/>
        <v>1.9658382166057911E-5</v>
      </c>
      <c r="M425" s="38">
        <f t="shared" si="81"/>
        <v>18708.629598559652</v>
      </c>
      <c r="N425" s="39">
        <f t="shared" si="90"/>
        <v>1.2726891870210955E-4</v>
      </c>
      <c r="O425" s="7">
        <v>728250.55</v>
      </c>
      <c r="P425" s="7">
        <v>117143.37</v>
      </c>
      <c r="Q425" s="7">
        <v>0</v>
      </c>
      <c r="R425" s="7"/>
      <c r="S425" s="7">
        <v>61173.08</v>
      </c>
      <c r="T425" s="7">
        <v>3127.88</v>
      </c>
      <c r="U425" s="7">
        <f t="shared" si="82"/>
        <v>61712.350044094586</v>
      </c>
      <c r="V425" s="7">
        <f t="shared" si="83"/>
        <v>2889.7974006721251</v>
      </c>
      <c r="W425" s="7">
        <f t="shared" si="84"/>
        <v>18708.629598559652</v>
      </c>
      <c r="X425" s="7"/>
      <c r="Y425" s="7"/>
      <c r="Z425" s="7"/>
      <c r="AA425" s="7"/>
      <c r="AB425" s="7"/>
      <c r="AC425" s="7"/>
      <c r="AD425" s="7"/>
      <c r="AE425" s="7"/>
      <c r="AF425" s="7"/>
      <c r="AG425" s="31" t="s">
        <v>858</v>
      </c>
      <c r="AH425" s="12" t="s">
        <v>859</v>
      </c>
      <c r="AK425" s="12" t="e">
        <f>VLOOKUP(AH425,#REF!,1,0)</f>
        <v>#REF!</v>
      </c>
    </row>
    <row r="426" spans="1:37" s="12" customFormat="1" x14ac:dyDescent="0.25">
      <c r="A426" s="5">
        <v>6939</v>
      </c>
      <c r="B426" s="5" t="s">
        <v>1139</v>
      </c>
      <c r="C426" s="6" t="s">
        <v>782</v>
      </c>
      <c r="D426" s="7">
        <f t="shared" si="78"/>
        <v>65665.837380056808</v>
      </c>
      <c r="E426" s="8">
        <f t="shared" si="79"/>
        <v>4.4670402367000766E-4</v>
      </c>
      <c r="F426" s="8">
        <v>4.7540696763206361E-4</v>
      </c>
      <c r="G426" s="13">
        <f t="shared" si="85"/>
        <v>-2.8702943962055953E-5</v>
      </c>
      <c r="H426" s="41">
        <f t="shared" si="86"/>
        <v>8.3000000000000004E-2</v>
      </c>
      <c r="I426" s="41">
        <f t="shared" si="87"/>
        <v>3.7000000000000002E-3</v>
      </c>
      <c r="J426" s="41">
        <f t="shared" si="88"/>
        <v>8.6699999999999999E-2</v>
      </c>
      <c r="K426" s="7">
        <f t="shared" si="91"/>
        <v>3208.5742383794254</v>
      </c>
      <c r="L426" s="29">
        <f t="shared" si="89"/>
        <v>2.1826920659406958E-5</v>
      </c>
      <c r="M426" s="38">
        <f t="shared" si="81"/>
        <v>19907.163281659788</v>
      </c>
      <c r="N426" s="39">
        <f t="shared" si="90"/>
        <v>1.3542216611516191E-4</v>
      </c>
      <c r="O426" s="7">
        <v>774904.14</v>
      </c>
      <c r="P426" s="7">
        <v>163709.75</v>
      </c>
      <c r="Q426" s="7">
        <v>0</v>
      </c>
      <c r="R426" s="7"/>
      <c r="S426" s="7">
        <v>65092.02</v>
      </c>
      <c r="T426" s="7">
        <v>3472.92</v>
      </c>
      <c r="U426" s="7">
        <f t="shared" si="82"/>
        <v>65665.837380056808</v>
      </c>
      <c r="V426" s="7">
        <f t="shared" si="83"/>
        <v>3208.5742383794254</v>
      </c>
      <c r="W426" s="7">
        <f t="shared" si="84"/>
        <v>19907.163281659788</v>
      </c>
      <c r="X426" s="7"/>
      <c r="Y426" s="7"/>
      <c r="Z426" s="7"/>
      <c r="AA426" s="7"/>
      <c r="AB426" s="7"/>
      <c r="AC426" s="7"/>
      <c r="AD426" s="7"/>
      <c r="AE426" s="7"/>
      <c r="AF426" s="7"/>
      <c r="AG426" s="31" t="s">
        <v>860</v>
      </c>
      <c r="AH426" s="12" t="s">
        <v>861</v>
      </c>
      <c r="AK426" s="12" t="e">
        <f>VLOOKUP(AH426,#REF!,1,0)</f>
        <v>#REF!</v>
      </c>
    </row>
    <row r="427" spans="1:37" s="12" customFormat="1" x14ac:dyDescent="0.25">
      <c r="A427" s="5">
        <v>6341</v>
      </c>
      <c r="B427" s="5" t="s">
        <v>1139</v>
      </c>
      <c r="C427" s="6" t="s">
        <v>784</v>
      </c>
      <c r="D427" s="7">
        <f t="shared" si="78"/>
        <v>8726.5565439312741</v>
      </c>
      <c r="E427" s="8">
        <f t="shared" si="79"/>
        <v>5.9364017524001669E-5</v>
      </c>
      <c r="F427" s="8">
        <v>6.8101495529118868E-5</v>
      </c>
      <c r="G427" s="13">
        <f t="shared" si="85"/>
        <v>-8.7374780051171992E-6</v>
      </c>
      <c r="H427" s="41">
        <f t="shared" si="86"/>
        <v>8.3000000000000004E-2</v>
      </c>
      <c r="I427" s="41">
        <f t="shared" si="87"/>
        <v>3.7000000000000002E-3</v>
      </c>
      <c r="J427" s="41">
        <f t="shared" si="88"/>
        <v>8.6699999999999999E-2</v>
      </c>
      <c r="K427" s="7">
        <f t="shared" si="91"/>
        <v>509.85446805341604</v>
      </c>
      <c r="L427" s="29">
        <f t="shared" si="89"/>
        <v>3.4683794717702463E-6</v>
      </c>
      <c r="M427" s="38">
        <f t="shared" si="81"/>
        <v>2645.5306585252947</v>
      </c>
      <c r="N427" s="39">
        <f t="shared" si="90"/>
        <v>1.7996712401089795E-5</v>
      </c>
      <c r="O427" s="7">
        <v>102979.62</v>
      </c>
      <c r="P427" s="7">
        <v>46163</v>
      </c>
      <c r="Q427" s="7">
        <v>0</v>
      </c>
      <c r="R427" s="7"/>
      <c r="S427" s="7">
        <v>8650.2999999999993</v>
      </c>
      <c r="T427" s="7">
        <v>551.86</v>
      </c>
      <c r="U427" s="7">
        <f t="shared" si="82"/>
        <v>8726.5565439312741</v>
      </c>
      <c r="V427" s="7">
        <f t="shared" si="83"/>
        <v>509.85446805341604</v>
      </c>
      <c r="W427" s="7">
        <f t="shared" si="84"/>
        <v>2645.5306585252947</v>
      </c>
      <c r="X427" s="7"/>
      <c r="Y427" s="7"/>
      <c r="Z427" s="7"/>
      <c r="AA427" s="7"/>
      <c r="AB427" s="7"/>
      <c r="AC427" s="7"/>
      <c r="AD427" s="7"/>
      <c r="AE427" s="7"/>
      <c r="AF427" s="7"/>
      <c r="AG427" s="31" t="s">
        <v>862</v>
      </c>
      <c r="AH427" s="12" t="s">
        <v>863</v>
      </c>
      <c r="AK427" s="12" t="e">
        <f>VLOOKUP(AH427,#REF!,1,0)</f>
        <v>#REF!</v>
      </c>
    </row>
    <row r="428" spans="1:37" s="12" customFormat="1" x14ac:dyDescent="0.25">
      <c r="A428" s="5">
        <v>6829</v>
      </c>
      <c r="B428" s="5" t="s">
        <v>1139</v>
      </c>
      <c r="C428" s="6" t="s">
        <v>800</v>
      </c>
      <c r="D428" s="7">
        <f t="shared" si="78"/>
        <v>14174.906657692809</v>
      </c>
      <c r="E428" s="8">
        <f t="shared" si="79"/>
        <v>9.6427428504265576E-5</v>
      </c>
      <c r="F428" s="8">
        <v>9.4627657476257167E-5</v>
      </c>
      <c r="G428" s="13">
        <f t="shared" si="85"/>
        <v>1.7997710280084081E-6</v>
      </c>
      <c r="H428" s="41">
        <f t="shared" si="86"/>
        <v>8.3000000000000004E-2</v>
      </c>
      <c r="I428" s="41">
        <f t="shared" si="87"/>
        <v>3.7000000000000002E-3</v>
      </c>
      <c r="J428" s="41">
        <f t="shared" si="88"/>
        <v>8.6699999999999999E-2</v>
      </c>
      <c r="K428" s="7">
        <f t="shared" si="91"/>
        <v>665.06693250630963</v>
      </c>
      <c r="L428" s="29">
        <f t="shared" si="89"/>
        <v>4.5242410150192607E-6</v>
      </c>
      <c r="M428" s="38">
        <f t="shared" si="81"/>
        <v>4297.2448474810426</v>
      </c>
      <c r="N428" s="39">
        <f t="shared" si="90"/>
        <v>2.9232804158955043E-5</v>
      </c>
      <c r="O428" s="7">
        <v>167274.38</v>
      </c>
      <c r="P428" s="7">
        <v>27273.55</v>
      </c>
      <c r="Q428" s="7">
        <v>0</v>
      </c>
      <c r="R428" s="7"/>
      <c r="S428" s="7">
        <v>14051.04</v>
      </c>
      <c r="T428" s="7">
        <v>719.86</v>
      </c>
      <c r="U428" s="7">
        <f t="shared" si="82"/>
        <v>14174.906657692809</v>
      </c>
      <c r="V428" s="7">
        <f t="shared" si="83"/>
        <v>665.06693250630963</v>
      </c>
      <c r="W428" s="7">
        <f t="shared" si="84"/>
        <v>4297.2448474810426</v>
      </c>
      <c r="X428" s="7"/>
      <c r="Y428" s="7"/>
      <c r="Z428" s="7"/>
      <c r="AA428" s="7"/>
      <c r="AB428" s="7"/>
      <c r="AC428" s="7"/>
      <c r="AD428" s="7"/>
      <c r="AE428" s="7"/>
      <c r="AF428" s="7"/>
      <c r="AG428" s="31" t="s">
        <v>864</v>
      </c>
      <c r="AH428" s="12" t="s">
        <v>865</v>
      </c>
      <c r="AK428" s="12" t="e">
        <f>VLOOKUP(AH428,#REF!,1,0)</f>
        <v>#REF!</v>
      </c>
    </row>
    <row r="429" spans="1:37" s="12" customFormat="1" x14ac:dyDescent="0.25">
      <c r="A429" s="5">
        <v>6828</v>
      </c>
      <c r="B429" s="5" t="s">
        <v>1139</v>
      </c>
      <c r="C429" s="6" t="s">
        <v>802</v>
      </c>
      <c r="D429" s="7">
        <f t="shared" si="78"/>
        <v>29491.883231783795</v>
      </c>
      <c r="E429" s="8">
        <f t="shared" si="79"/>
        <v>2.0062399918842629E-4</v>
      </c>
      <c r="F429" s="8">
        <v>1.9805239135884967E-4</v>
      </c>
      <c r="G429" s="13">
        <f t="shared" si="85"/>
        <v>2.5716078295766147E-6</v>
      </c>
      <c r="H429" s="41">
        <f t="shared" si="86"/>
        <v>8.3000000000000004E-2</v>
      </c>
      <c r="I429" s="41">
        <f t="shared" si="87"/>
        <v>3.7000000000000002E-3</v>
      </c>
      <c r="J429" s="41">
        <f t="shared" si="88"/>
        <v>8.6699999999999999E-2</v>
      </c>
      <c r="K429" s="7">
        <f t="shared" si="91"/>
        <v>1256.8144532329668</v>
      </c>
      <c r="L429" s="29">
        <f t="shared" si="89"/>
        <v>8.5497131486561315E-6</v>
      </c>
      <c r="M429" s="38">
        <f t="shared" si="81"/>
        <v>8940.7180111141133</v>
      </c>
      <c r="N429" s="39">
        <f t="shared" si="90"/>
        <v>6.0820890578889433E-5</v>
      </c>
      <c r="O429" s="7">
        <v>348026.39</v>
      </c>
      <c r="P429" s="7">
        <v>19625.03</v>
      </c>
      <c r="Q429" s="7">
        <v>0</v>
      </c>
      <c r="R429" s="7"/>
      <c r="S429" s="7">
        <v>29234.17</v>
      </c>
      <c r="T429" s="7">
        <v>1360.36</v>
      </c>
      <c r="U429" s="7">
        <f t="shared" si="82"/>
        <v>29491.883231783795</v>
      </c>
      <c r="V429" s="7">
        <f t="shared" si="83"/>
        <v>1256.8144532329668</v>
      </c>
      <c r="W429" s="7">
        <f t="shared" si="84"/>
        <v>8940.7180111141133</v>
      </c>
      <c r="X429" s="7"/>
      <c r="Y429" s="7"/>
      <c r="Z429" s="7"/>
      <c r="AA429" s="7"/>
      <c r="AB429" s="7"/>
      <c r="AC429" s="7"/>
      <c r="AD429" s="7"/>
      <c r="AE429" s="7"/>
      <c r="AF429" s="7"/>
      <c r="AG429" s="31" t="s">
        <v>866</v>
      </c>
      <c r="AH429" s="12" t="s">
        <v>867</v>
      </c>
      <c r="AK429" s="12" t="e">
        <f>VLOOKUP(AH429,#REF!,1,0)</f>
        <v>#REF!</v>
      </c>
    </row>
    <row r="430" spans="1:37" s="12" customFormat="1" x14ac:dyDescent="0.25">
      <c r="A430" s="5">
        <v>6346</v>
      </c>
      <c r="B430" s="5" t="s">
        <v>1139</v>
      </c>
      <c r="C430" s="6" t="s">
        <v>786</v>
      </c>
      <c r="D430" s="7">
        <f t="shared" si="78"/>
        <v>22000.81291766966</v>
      </c>
      <c r="E430" s="8">
        <f t="shared" si="79"/>
        <v>1.4966460562214513E-4</v>
      </c>
      <c r="F430" s="8">
        <v>1.3241377171544102E-4</v>
      </c>
      <c r="G430" s="13">
        <f t="shared" si="85"/>
        <v>1.7250833906704119E-5</v>
      </c>
      <c r="H430" s="41">
        <f t="shared" si="86"/>
        <v>8.3000000000000004E-2</v>
      </c>
      <c r="I430" s="41">
        <f t="shared" si="87"/>
        <v>3.7000000000000002E-3</v>
      </c>
      <c r="J430" s="41">
        <f t="shared" si="88"/>
        <v>8.6699999999999999E-2</v>
      </c>
      <c r="K430" s="7">
        <f t="shared" si="91"/>
        <v>887.50117620677804</v>
      </c>
      <c r="L430" s="29">
        <f t="shared" si="89"/>
        <v>6.0373911647373139E-6</v>
      </c>
      <c r="M430" s="38">
        <f t="shared" si="81"/>
        <v>6669.7356274682279</v>
      </c>
      <c r="N430" s="39">
        <f t="shared" si="90"/>
        <v>4.537211220442192E-5</v>
      </c>
      <c r="O430" s="7">
        <v>259625.62</v>
      </c>
      <c r="P430" s="7">
        <v>0</v>
      </c>
      <c r="Q430" s="7">
        <v>0</v>
      </c>
      <c r="R430" s="7"/>
      <c r="S430" s="7">
        <v>21808.560000000001</v>
      </c>
      <c r="T430" s="7">
        <v>960.62</v>
      </c>
      <c r="U430" s="7">
        <f t="shared" si="82"/>
        <v>22000.81291766966</v>
      </c>
      <c r="V430" s="7">
        <f t="shared" si="83"/>
        <v>887.50117620677804</v>
      </c>
      <c r="W430" s="7">
        <f t="shared" si="84"/>
        <v>6669.7356274682279</v>
      </c>
      <c r="X430" s="7"/>
      <c r="Y430" s="7"/>
      <c r="Z430" s="7"/>
      <c r="AA430" s="7"/>
      <c r="AB430" s="7"/>
      <c r="AC430" s="7"/>
      <c r="AD430" s="7"/>
      <c r="AE430" s="7"/>
      <c r="AF430" s="7"/>
      <c r="AG430" s="31" t="s">
        <v>868</v>
      </c>
      <c r="AH430" s="12" t="s">
        <v>869</v>
      </c>
      <c r="AK430" s="12" t="e">
        <f>VLOOKUP(AH430,#REF!,1,0)</f>
        <v>#REF!</v>
      </c>
    </row>
    <row r="431" spans="1:37" s="12" customFormat="1" x14ac:dyDescent="0.25">
      <c r="A431" s="5">
        <v>6385</v>
      </c>
      <c r="B431" s="5" t="s">
        <v>1139</v>
      </c>
      <c r="C431" s="6" t="s">
        <v>788</v>
      </c>
      <c r="D431" s="7">
        <f t="shared" si="78"/>
        <v>1169.4189040524761</v>
      </c>
      <c r="E431" s="8">
        <f t="shared" si="79"/>
        <v>7.9551887349366783E-6</v>
      </c>
      <c r="F431" s="8">
        <v>5.6349265081659889E-6</v>
      </c>
      <c r="G431" s="13">
        <f t="shared" si="85"/>
        <v>2.3202622267706895E-6</v>
      </c>
      <c r="H431" s="41">
        <f t="shared" si="86"/>
        <v>8.3000000000000004E-2</v>
      </c>
      <c r="I431" s="41">
        <f t="shared" si="87"/>
        <v>3.7000000000000002E-3</v>
      </c>
      <c r="J431" s="41">
        <f t="shared" si="88"/>
        <v>8.6699999999999999E-2</v>
      </c>
      <c r="K431" s="7">
        <f t="shared" si="91"/>
        <v>65.974536229649615</v>
      </c>
      <c r="L431" s="29">
        <f t="shared" si="89"/>
        <v>4.4880400478221519E-7</v>
      </c>
      <c r="M431" s="38">
        <f t="shared" si="81"/>
        <v>354.51939694143812</v>
      </c>
      <c r="N431" s="39">
        <f t="shared" si="90"/>
        <v>2.4116838740093748E-6</v>
      </c>
      <c r="O431" s="7">
        <v>13800</v>
      </c>
      <c r="P431" s="7">
        <v>5500</v>
      </c>
      <c r="Q431" s="7">
        <v>0</v>
      </c>
      <c r="R431" s="7"/>
      <c r="S431" s="7">
        <v>1159.2</v>
      </c>
      <c r="T431" s="7">
        <v>71.41</v>
      </c>
      <c r="U431" s="7">
        <f t="shared" si="82"/>
        <v>1169.4189040524761</v>
      </c>
      <c r="V431" s="7">
        <f t="shared" si="83"/>
        <v>65.974536229649615</v>
      </c>
      <c r="W431" s="7">
        <f t="shared" si="84"/>
        <v>354.51939694143812</v>
      </c>
      <c r="X431" s="7"/>
      <c r="Y431" s="7"/>
      <c r="Z431" s="7"/>
      <c r="AA431" s="7"/>
      <c r="AB431" s="7"/>
      <c r="AC431" s="7"/>
      <c r="AD431" s="7"/>
      <c r="AE431" s="7"/>
      <c r="AF431" s="7"/>
      <c r="AG431" s="31" t="s">
        <v>870</v>
      </c>
      <c r="AH431" s="12" t="s">
        <v>871</v>
      </c>
      <c r="AK431" s="12" t="e">
        <f>VLOOKUP(AH431,#REF!,1,0)</f>
        <v>#REF!</v>
      </c>
    </row>
    <row r="432" spans="1:37" s="12" customFormat="1" x14ac:dyDescent="0.25">
      <c r="A432" s="5">
        <v>6822</v>
      </c>
      <c r="B432" s="5" t="s">
        <v>1139</v>
      </c>
      <c r="C432" s="6" t="s">
        <v>790</v>
      </c>
      <c r="D432" s="7">
        <f t="shared" si="78"/>
        <v>41556.559757223382</v>
      </c>
      <c r="E432" s="8">
        <f t="shared" si="79"/>
        <v>2.8269619628840163E-4</v>
      </c>
      <c r="F432" s="8">
        <v>2.8202602086939123E-4</v>
      </c>
      <c r="G432" s="13">
        <f t="shared" si="85"/>
        <v>6.7017541901040478E-7</v>
      </c>
      <c r="H432" s="41">
        <f t="shared" si="86"/>
        <v>8.3000000000000004E-2</v>
      </c>
      <c r="I432" s="41">
        <f t="shared" si="87"/>
        <v>3.7000000000000002E-3</v>
      </c>
      <c r="J432" s="41">
        <f t="shared" si="88"/>
        <v>8.6699999999999999E-2</v>
      </c>
      <c r="K432" s="7">
        <f t="shared" si="91"/>
        <v>1676.3315714399309</v>
      </c>
      <c r="L432" s="29">
        <f t="shared" si="89"/>
        <v>1.1403556062694897E-5</v>
      </c>
      <c r="M432" s="38">
        <f t="shared" si="81"/>
        <v>12598.228447511538</v>
      </c>
      <c r="N432" s="39">
        <f t="shared" si="90"/>
        <v>8.5701782892766781E-5</v>
      </c>
      <c r="O432" s="7">
        <v>490398.2</v>
      </c>
      <c r="P432" s="7">
        <v>0</v>
      </c>
      <c r="Q432" s="7">
        <v>0</v>
      </c>
      <c r="R432" s="7"/>
      <c r="S432" s="7">
        <v>41193.42</v>
      </c>
      <c r="T432" s="7">
        <v>1814.44</v>
      </c>
      <c r="U432" s="7">
        <f t="shared" si="82"/>
        <v>41556.559757223382</v>
      </c>
      <c r="V432" s="7">
        <f t="shared" si="83"/>
        <v>1676.3315714399309</v>
      </c>
      <c r="W432" s="7">
        <f t="shared" si="84"/>
        <v>12598.228447511538</v>
      </c>
      <c r="X432" s="7"/>
      <c r="Y432" s="7"/>
      <c r="Z432" s="7"/>
      <c r="AA432" s="7"/>
      <c r="AB432" s="7"/>
      <c r="AC432" s="7"/>
      <c r="AD432" s="7"/>
      <c r="AE432" s="7"/>
      <c r="AF432" s="7"/>
      <c r="AG432" s="31" t="s">
        <v>872</v>
      </c>
      <c r="AH432" s="12" t="s">
        <v>873</v>
      </c>
      <c r="AK432" s="12" t="e">
        <f>VLOOKUP(AH432,#REF!,1,0)</f>
        <v>#REF!</v>
      </c>
    </row>
    <row r="433" spans="1:37" s="12" customFormat="1" x14ac:dyDescent="0.25">
      <c r="A433" s="5">
        <v>6823</v>
      </c>
      <c r="B433" s="5" t="s">
        <v>1139</v>
      </c>
      <c r="C433" s="6" t="s">
        <v>792</v>
      </c>
      <c r="D433" s="7">
        <f t="shared" si="78"/>
        <v>118353.8285506167</v>
      </c>
      <c r="E433" s="8">
        <f t="shared" si="79"/>
        <v>8.0512384429544262E-4</v>
      </c>
      <c r="F433" s="8">
        <v>6.9333336572891349E-4</v>
      </c>
      <c r="G433" s="13">
        <f t="shared" si="85"/>
        <v>1.1179047856652914E-4</v>
      </c>
      <c r="H433" s="41">
        <f t="shared" si="86"/>
        <v>8.3000000000000004E-2</v>
      </c>
      <c r="I433" s="41">
        <f t="shared" si="87"/>
        <v>3.7000000000000002E-3</v>
      </c>
      <c r="J433" s="41">
        <f t="shared" si="88"/>
        <v>8.6699999999999999E-2</v>
      </c>
      <c r="K433" s="7">
        <f t="shared" si="91"/>
        <v>4889.5252284042635</v>
      </c>
      <c r="L433" s="29">
        <f t="shared" si="89"/>
        <v>3.326190117279379E-5</v>
      </c>
      <c r="M433" s="38">
        <f t="shared" si="81"/>
        <v>35879.980884584838</v>
      </c>
      <c r="N433" s="39">
        <f t="shared" si="90"/>
        <v>2.4408021689547124E-4</v>
      </c>
      <c r="O433" s="7">
        <v>1396662.44</v>
      </c>
      <c r="P433" s="7">
        <v>33716.31</v>
      </c>
      <c r="Q433" s="7">
        <v>0</v>
      </c>
      <c r="R433" s="7"/>
      <c r="S433" s="7">
        <v>117319.6</v>
      </c>
      <c r="T433" s="7">
        <v>5292.36</v>
      </c>
      <c r="U433" s="7">
        <f t="shared" si="82"/>
        <v>118353.8285506167</v>
      </c>
      <c r="V433" s="7">
        <f t="shared" si="83"/>
        <v>4889.5252284042635</v>
      </c>
      <c r="W433" s="7">
        <f t="shared" si="84"/>
        <v>35879.980884584838</v>
      </c>
      <c r="X433" s="7"/>
      <c r="Y433" s="7"/>
      <c r="Z433" s="7"/>
      <c r="AA433" s="7"/>
      <c r="AB433" s="7"/>
      <c r="AC433" s="7"/>
      <c r="AD433" s="7"/>
      <c r="AE433" s="7"/>
      <c r="AF433" s="7"/>
      <c r="AG433" s="31" t="s">
        <v>874</v>
      </c>
      <c r="AH433" s="12" t="s">
        <v>875</v>
      </c>
      <c r="AK433" s="12" t="e">
        <f>VLOOKUP(AH433,#REF!,1,0)</f>
        <v>#REF!</v>
      </c>
    </row>
    <row r="434" spans="1:37" s="12" customFormat="1" x14ac:dyDescent="0.25">
      <c r="A434" s="5">
        <v>6824</v>
      </c>
      <c r="B434" s="5" t="s">
        <v>1139</v>
      </c>
      <c r="C434" s="6" t="s">
        <v>794</v>
      </c>
      <c r="D434" s="7">
        <f t="shared" si="78"/>
        <v>76875.7849021773</v>
      </c>
      <c r="E434" s="8">
        <f t="shared" si="79"/>
        <v>5.2296176838250677E-4</v>
      </c>
      <c r="F434" s="8">
        <v>5.1501000621672678E-4</v>
      </c>
      <c r="G434" s="13">
        <f t="shared" si="85"/>
        <v>7.9517621657799976E-6</v>
      </c>
      <c r="H434" s="41">
        <f t="shared" si="86"/>
        <v>8.3000000000000004E-2</v>
      </c>
      <c r="I434" s="41">
        <f t="shared" si="87"/>
        <v>3.7000000000000002E-3</v>
      </c>
      <c r="J434" s="41">
        <f t="shared" si="88"/>
        <v>8.6699999999999999E-2</v>
      </c>
      <c r="K434" s="7">
        <f t="shared" si="91"/>
        <v>3101.0249348856078</v>
      </c>
      <c r="L434" s="29">
        <f t="shared" si="89"/>
        <v>2.1095296598397329E-5</v>
      </c>
      <c r="M434" s="38">
        <f t="shared" si="81"/>
        <v>23305.555270634333</v>
      </c>
      <c r="N434" s="39">
        <f t="shared" si="90"/>
        <v>1.5854035718758551E-4</v>
      </c>
      <c r="O434" s="7">
        <v>907191.29</v>
      </c>
      <c r="P434" s="7">
        <v>0</v>
      </c>
      <c r="Q434" s="7">
        <v>0</v>
      </c>
      <c r="R434" s="7"/>
      <c r="S434" s="7">
        <v>76204.009999999995</v>
      </c>
      <c r="T434" s="7">
        <v>3356.51</v>
      </c>
      <c r="U434" s="7">
        <f t="shared" si="82"/>
        <v>76875.7849021773</v>
      </c>
      <c r="V434" s="7">
        <f t="shared" si="83"/>
        <v>3101.0249348856078</v>
      </c>
      <c r="W434" s="7">
        <f t="shared" si="84"/>
        <v>23305.555270634333</v>
      </c>
      <c r="X434" s="7"/>
      <c r="Y434" s="7"/>
      <c r="Z434" s="7"/>
      <c r="AA434" s="7"/>
      <c r="AB434" s="7"/>
      <c r="AC434" s="7"/>
      <c r="AD434" s="7"/>
      <c r="AE434" s="7"/>
      <c r="AF434" s="7"/>
      <c r="AG434" s="31" t="s">
        <v>876</v>
      </c>
      <c r="AH434" s="12" t="s">
        <v>877</v>
      </c>
      <c r="AK434" s="12" t="e">
        <f>VLOOKUP(AH434,#REF!,1,0)</f>
        <v>#REF!</v>
      </c>
    </row>
    <row r="435" spans="1:37" s="12" customFormat="1" x14ac:dyDescent="0.25">
      <c r="A435" s="5">
        <v>6827</v>
      </c>
      <c r="B435" s="5" t="s">
        <v>1139</v>
      </c>
      <c r="C435" s="6" t="s">
        <v>796</v>
      </c>
      <c r="D435" s="7">
        <f t="shared" si="78"/>
        <v>121018.71552175628</v>
      </c>
      <c r="E435" s="8">
        <f t="shared" si="79"/>
        <v>8.2325223159893514E-4</v>
      </c>
      <c r="F435" s="8">
        <v>8.4686156349652686E-4</v>
      </c>
      <c r="G435" s="13">
        <f t="shared" si="85"/>
        <v>-2.3609331897591723E-5</v>
      </c>
      <c r="H435" s="41">
        <f t="shared" si="86"/>
        <v>8.3000000000000004E-2</v>
      </c>
      <c r="I435" s="41">
        <f t="shared" si="87"/>
        <v>3.7000000000000002E-3</v>
      </c>
      <c r="J435" s="41">
        <f t="shared" si="88"/>
        <v>8.6699999999999999E-2</v>
      </c>
      <c r="K435" s="7">
        <f t="shared" si="91"/>
        <v>5690.079708005911</v>
      </c>
      <c r="L435" s="29">
        <f t="shared" si="89"/>
        <v>3.8707821326607502E-5</v>
      </c>
      <c r="M435" s="38">
        <f t="shared" si="81"/>
        <v>36687.864286034543</v>
      </c>
      <c r="N435" s="39">
        <f t="shared" si="90"/>
        <v>2.4957599339787214E-4</v>
      </c>
      <c r="O435" s="7">
        <v>1428108.51</v>
      </c>
      <c r="P435" s="7">
        <v>236468.86</v>
      </c>
      <c r="Q435" s="7">
        <v>0</v>
      </c>
      <c r="R435" s="7"/>
      <c r="S435" s="7">
        <v>119961.2</v>
      </c>
      <c r="T435" s="7">
        <v>6158.87</v>
      </c>
      <c r="U435" s="7">
        <f t="shared" si="82"/>
        <v>121018.71552175628</v>
      </c>
      <c r="V435" s="7">
        <f t="shared" si="83"/>
        <v>5690.079708005911</v>
      </c>
      <c r="W435" s="7">
        <f t="shared" si="84"/>
        <v>36687.864286034543</v>
      </c>
      <c r="X435" s="7"/>
      <c r="Y435" s="7"/>
      <c r="Z435" s="7"/>
      <c r="AA435" s="7"/>
      <c r="AB435" s="7"/>
      <c r="AC435" s="7"/>
      <c r="AD435" s="7"/>
      <c r="AE435" s="7"/>
      <c r="AF435" s="7"/>
      <c r="AG435" s="31" t="s">
        <v>878</v>
      </c>
      <c r="AH435" s="12" t="s">
        <v>879</v>
      </c>
      <c r="AK435" s="12" t="e">
        <f>VLOOKUP(AH435,#REF!,1,0)</f>
        <v>#REF!</v>
      </c>
    </row>
    <row r="436" spans="1:37" s="12" customFormat="1" x14ac:dyDescent="0.25">
      <c r="A436" s="5">
        <v>6830</v>
      </c>
      <c r="B436" s="5" t="s">
        <v>1139</v>
      </c>
      <c r="C436" s="6" t="s">
        <v>798</v>
      </c>
      <c r="D436" s="7">
        <f t="shared" si="78"/>
        <v>11132.581462983342</v>
      </c>
      <c r="E436" s="8">
        <f t="shared" si="79"/>
        <v>7.5731447762807731E-5</v>
      </c>
      <c r="F436" s="8">
        <v>6.5326817547845114E-5</v>
      </c>
      <c r="G436" s="13">
        <f t="shared" si="85"/>
        <v>1.0404630214962617E-5</v>
      </c>
      <c r="H436" s="41">
        <f t="shared" si="86"/>
        <v>8.3000000000000004E-2</v>
      </c>
      <c r="I436" s="41">
        <f t="shared" si="87"/>
        <v>3.7000000000000002E-3</v>
      </c>
      <c r="J436" s="41">
        <f t="shared" si="88"/>
        <v>8.6699999999999999E-2</v>
      </c>
      <c r="K436" s="7">
        <f t="shared" si="91"/>
        <v>449.9498478443349</v>
      </c>
      <c r="L436" s="29">
        <f t="shared" si="89"/>
        <v>3.0608671951972332E-6</v>
      </c>
      <c r="M436" s="38">
        <f t="shared" si="81"/>
        <v>3374.9378028535643</v>
      </c>
      <c r="N436" s="39">
        <f t="shared" si="90"/>
        <v>2.2958639626342003E-5</v>
      </c>
      <c r="O436" s="7">
        <v>131372.04999999999</v>
      </c>
      <c r="P436" s="7">
        <v>248.57</v>
      </c>
      <c r="Q436" s="7">
        <v>0</v>
      </c>
      <c r="R436" s="7"/>
      <c r="S436" s="7">
        <v>11035.3</v>
      </c>
      <c r="T436" s="7">
        <v>487.02</v>
      </c>
      <c r="U436" s="7">
        <f t="shared" si="82"/>
        <v>11132.581462983342</v>
      </c>
      <c r="V436" s="7">
        <f t="shared" si="83"/>
        <v>449.9498478443349</v>
      </c>
      <c r="W436" s="7">
        <f t="shared" si="84"/>
        <v>3374.9378028535643</v>
      </c>
      <c r="X436" s="7"/>
      <c r="Y436" s="7"/>
      <c r="Z436" s="7"/>
      <c r="AA436" s="7"/>
      <c r="AB436" s="7"/>
      <c r="AC436" s="7"/>
      <c r="AD436" s="7"/>
      <c r="AE436" s="7"/>
      <c r="AF436" s="7"/>
      <c r="AG436" s="31" t="s">
        <v>880</v>
      </c>
      <c r="AH436" s="12" t="s">
        <v>881</v>
      </c>
      <c r="AK436" s="12" t="e">
        <f>VLOOKUP(AH436,#REF!,1,0)</f>
        <v>#REF!</v>
      </c>
    </row>
    <row r="437" spans="1:37" s="12" customFormat="1" x14ac:dyDescent="0.25">
      <c r="A437" s="5">
        <v>6405</v>
      </c>
      <c r="B437" s="5" t="s">
        <v>1139</v>
      </c>
      <c r="C437" s="6" t="s">
        <v>1147</v>
      </c>
      <c r="D437" s="7">
        <f t="shared" si="78"/>
        <v>1694.2652455141233</v>
      </c>
      <c r="E437" s="8">
        <f t="shared" si="79"/>
        <v>1.1525553202878497E-5</v>
      </c>
      <c r="F437" s="8">
        <v>2.2473583338322396E-5</v>
      </c>
      <c r="G437" s="13">
        <f t="shared" si="85"/>
        <v>-1.0948030135443898E-5</v>
      </c>
      <c r="H437" s="41">
        <f t="shared" si="86"/>
        <v>8.3000000000000004E-2</v>
      </c>
      <c r="I437" s="41">
        <f t="shared" si="87"/>
        <v>3.7000000000000002E-3</v>
      </c>
      <c r="J437" s="41">
        <f t="shared" si="88"/>
        <v>8.6699999999999999E-2</v>
      </c>
      <c r="K437" s="7">
        <f t="shared" si="91"/>
        <v>68.3489173822921</v>
      </c>
      <c r="L437" s="29">
        <f t="shared" si="89"/>
        <v>4.649561724378698E-7</v>
      </c>
      <c r="M437" s="38">
        <f t="shared" si="81"/>
        <v>513.63107866396456</v>
      </c>
      <c r="N437" s="39">
        <f t="shared" si="90"/>
        <v>3.4940705650826302E-6</v>
      </c>
      <c r="O437" s="7">
        <v>19993.52</v>
      </c>
      <c r="P437" s="7">
        <v>0</v>
      </c>
      <c r="Q437" s="7">
        <v>0</v>
      </c>
      <c r="R437" s="7"/>
      <c r="S437" s="7">
        <v>1679.46</v>
      </c>
      <c r="T437" s="7">
        <v>73.98</v>
      </c>
      <c r="U437" s="7">
        <f t="shared" si="82"/>
        <v>1694.2652455141233</v>
      </c>
      <c r="V437" s="7">
        <f t="shared" si="83"/>
        <v>68.3489173822921</v>
      </c>
      <c r="W437" s="7">
        <f t="shared" si="84"/>
        <v>513.63107866396456</v>
      </c>
      <c r="X437" s="7"/>
      <c r="Y437" s="7"/>
      <c r="Z437" s="7"/>
      <c r="AA437" s="7"/>
      <c r="AB437" s="7"/>
      <c r="AC437" s="7"/>
      <c r="AD437" s="7"/>
      <c r="AE437" s="7"/>
      <c r="AF437" s="7"/>
      <c r="AG437" s="31" t="s">
        <v>882</v>
      </c>
      <c r="AH437" s="12" t="s">
        <v>883</v>
      </c>
      <c r="AK437" s="12" t="e">
        <f>VLOOKUP(AH437,#REF!,1,0)</f>
        <v>#REF!</v>
      </c>
    </row>
    <row r="438" spans="1:37" s="12" customFormat="1" x14ac:dyDescent="0.25">
      <c r="A438" s="5">
        <v>6943</v>
      </c>
      <c r="B438" s="5" t="s">
        <v>1139</v>
      </c>
      <c r="C438" s="6" t="s">
        <v>804</v>
      </c>
      <c r="D438" s="7">
        <f t="shared" si="78"/>
        <v>115505.12531092342</v>
      </c>
      <c r="E438" s="8">
        <f t="shared" si="79"/>
        <v>7.8574501277232174E-4</v>
      </c>
      <c r="F438" s="8">
        <v>7.5183101726127087E-4</v>
      </c>
      <c r="G438" s="13">
        <f t="shared" si="85"/>
        <v>3.3913995511050871E-5</v>
      </c>
      <c r="H438" s="41">
        <f t="shared" si="86"/>
        <v>8.3000000000000004E-2</v>
      </c>
      <c r="I438" s="41">
        <f t="shared" si="87"/>
        <v>3.7000000000000002E-3</v>
      </c>
      <c r="J438" s="41">
        <f t="shared" si="88"/>
        <v>8.6699999999999999E-2</v>
      </c>
      <c r="K438" s="7">
        <f t="shared" si="91"/>
        <v>5154.4119289000319</v>
      </c>
      <c r="L438" s="29">
        <f t="shared" si="89"/>
        <v>3.506384202437072E-5</v>
      </c>
      <c r="M438" s="38">
        <f t="shared" si="81"/>
        <v>35016.372000632793</v>
      </c>
      <c r="N438" s="39">
        <f t="shared" si="90"/>
        <v>2.3820535747495151E-4</v>
      </c>
      <c r="O438" s="7">
        <v>1363046.41</v>
      </c>
      <c r="P438" s="7">
        <v>144813.24</v>
      </c>
      <c r="Q438" s="7">
        <v>0</v>
      </c>
      <c r="R438" s="7"/>
      <c r="S438" s="7">
        <v>114495.79</v>
      </c>
      <c r="T438" s="7">
        <v>5579.07</v>
      </c>
      <c r="U438" s="7">
        <f t="shared" si="82"/>
        <v>115505.12531092342</v>
      </c>
      <c r="V438" s="7">
        <f t="shared" si="83"/>
        <v>5154.4119289000319</v>
      </c>
      <c r="W438" s="7">
        <f t="shared" si="84"/>
        <v>35016.372000632793</v>
      </c>
      <c r="X438" s="7"/>
      <c r="Y438" s="7"/>
      <c r="Z438" s="7"/>
      <c r="AA438" s="7"/>
      <c r="AB438" s="7"/>
      <c r="AC438" s="7"/>
      <c r="AD438" s="7"/>
      <c r="AE438" s="7"/>
      <c r="AF438" s="7"/>
      <c r="AG438" s="31" t="s">
        <v>884</v>
      </c>
      <c r="AH438" s="12" t="s">
        <v>885</v>
      </c>
      <c r="AK438" s="12" t="e">
        <f>VLOOKUP(AH438,#REF!,1,0)</f>
        <v>#REF!</v>
      </c>
    </row>
    <row r="439" spans="1:37" s="12" customFormat="1" x14ac:dyDescent="0.25">
      <c r="A439" s="5">
        <v>7077</v>
      </c>
      <c r="B439" s="5" t="s">
        <v>1139</v>
      </c>
      <c r="C439" s="6" t="s">
        <v>806</v>
      </c>
      <c r="D439" s="7">
        <f t="shared" si="78"/>
        <v>9187.7264523151171</v>
      </c>
      <c r="E439" s="8">
        <f t="shared" si="79"/>
        <v>6.2501211259585661E-5</v>
      </c>
      <c r="F439" s="8">
        <v>7.0167847407157297E-5</v>
      </c>
      <c r="G439" s="13">
        <f t="shared" si="85"/>
        <v>-7.6666361475716358E-6</v>
      </c>
      <c r="H439" s="41">
        <f t="shared" si="86"/>
        <v>8.3000000000000004E-2</v>
      </c>
      <c r="I439" s="41">
        <f t="shared" si="87"/>
        <v>3.7000000000000002E-3</v>
      </c>
      <c r="J439" s="41">
        <f t="shared" si="88"/>
        <v>8.6699999999999999E-2</v>
      </c>
      <c r="K439" s="7">
        <f t="shared" si="91"/>
        <v>598.02069116496148</v>
      </c>
      <c r="L439" s="29">
        <f t="shared" si="89"/>
        <v>4.0681465376765165E-6</v>
      </c>
      <c r="M439" s="38">
        <f t="shared" si="81"/>
        <v>2785.338281987863</v>
      </c>
      <c r="N439" s="39">
        <f t="shared" si="90"/>
        <v>1.8947779659685937E-5</v>
      </c>
      <c r="O439" s="7">
        <v>108421.59</v>
      </c>
      <c r="P439" s="7">
        <v>66511.199999999997</v>
      </c>
      <c r="Q439" s="7">
        <v>0</v>
      </c>
      <c r="R439" s="7"/>
      <c r="S439" s="7">
        <v>9107.44</v>
      </c>
      <c r="T439" s="7">
        <v>647.29</v>
      </c>
      <c r="U439" s="7">
        <f t="shared" si="82"/>
        <v>9187.7264523151171</v>
      </c>
      <c r="V439" s="7">
        <f t="shared" si="83"/>
        <v>598.02069116496148</v>
      </c>
      <c r="W439" s="7">
        <f t="shared" si="84"/>
        <v>2785.338281987863</v>
      </c>
      <c r="X439" s="7"/>
      <c r="Y439" s="7"/>
      <c r="Z439" s="7"/>
      <c r="AA439" s="7"/>
      <c r="AB439" s="7"/>
      <c r="AC439" s="7"/>
      <c r="AD439" s="7"/>
      <c r="AE439" s="7"/>
      <c r="AF439" s="7"/>
      <c r="AG439" s="31" t="s">
        <v>886</v>
      </c>
      <c r="AH439" s="12" t="s">
        <v>887</v>
      </c>
      <c r="AK439" s="12" t="e">
        <f>VLOOKUP(AH439,#REF!,1,0)</f>
        <v>#REF!</v>
      </c>
    </row>
    <row r="440" spans="1:37" s="12" customFormat="1" x14ac:dyDescent="0.25">
      <c r="A440" s="5">
        <v>6974</v>
      </c>
      <c r="B440" s="5" t="s">
        <v>1139</v>
      </c>
      <c r="C440" s="6" t="s">
        <v>808</v>
      </c>
      <c r="D440" s="7">
        <f t="shared" si="78"/>
        <v>4618.1857673727973</v>
      </c>
      <c r="E440" s="8">
        <f t="shared" si="79"/>
        <v>3.1416064222269815E-5</v>
      </c>
      <c r="F440" s="8">
        <v>3.1326810995253664E-5</v>
      </c>
      <c r="G440" s="13">
        <f t="shared" si="85"/>
        <v>8.9253227016150365E-8</v>
      </c>
      <c r="H440" s="41">
        <f t="shared" si="86"/>
        <v>8.3000000000000004E-2</v>
      </c>
      <c r="I440" s="41">
        <f t="shared" si="87"/>
        <v>3.7000000000000002E-3</v>
      </c>
      <c r="J440" s="41">
        <f t="shared" si="88"/>
        <v>8.6699999999999999E-2</v>
      </c>
      <c r="K440" s="7">
        <f t="shared" si="91"/>
        <v>186.24571850630258</v>
      </c>
      <c r="L440" s="29">
        <f t="shared" si="89"/>
        <v>1.266971002997434E-6</v>
      </c>
      <c r="M440" s="38">
        <f t="shared" si="81"/>
        <v>1400.0427285200342</v>
      </c>
      <c r="N440" s="39">
        <f t="shared" si="90"/>
        <v>9.5240500249795851E-6</v>
      </c>
      <c r="O440" s="7">
        <v>54498.15</v>
      </c>
      <c r="P440" s="7">
        <v>0</v>
      </c>
      <c r="Q440" s="7">
        <v>0</v>
      </c>
      <c r="R440" s="7"/>
      <c r="S440" s="7">
        <v>4577.83</v>
      </c>
      <c r="T440" s="7">
        <v>201.59</v>
      </c>
      <c r="U440" s="7">
        <f t="shared" si="82"/>
        <v>4618.1857673727973</v>
      </c>
      <c r="V440" s="7">
        <f t="shared" si="83"/>
        <v>186.24571850630258</v>
      </c>
      <c r="W440" s="7">
        <f t="shared" si="84"/>
        <v>1400.0427285200342</v>
      </c>
      <c r="X440" s="7"/>
      <c r="Y440" s="7"/>
      <c r="Z440" s="7"/>
      <c r="AA440" s="7"/>
      <c r="AB440" s="7"/>
      <c r="AC440" s="7"/>
      <c r="AD440" s="7"/>
      <c r="AE440" s="7"/>
      <c r="AF440" s="7"/>
      <c r="AG440" s="31" t="s">
        <v>888</v>
      </c>
      <c r="AH440" s="12" t="s">
        <v>889</v>
      </c>
      <c r="AK440" s="12" t="e">
        <f>VLOOKUP(AH440,#REF!,1,0)</f>
        <v>#REF!</v>
      </c>
    </row>
    <row r="441" spans="1:37" s="12" customFormat="1" x14ac:dyDescent="0.25">
      <c r="A441" s="5">
        <v>6360</v>
      </c>
      <c r="B441" s="5" t="s">
        <v>1139</v>
      </c>
      <c r="C441" s="6" t="s">
        <v>810</v>
      </c>
      <c r="D441" s="7">
        <f t="shared" si="78"/>
        <v>6108.4987873587206</v>
      </c>
      <c r="E441" s="8">
        <f t="shared" si="79"/>
        <v>4.1554194627924233E-5</v>
      </c>
      <c r="F441" s="8">
        <v>4.2111952838305399E-5</v>
      </c>
      <c r="G441" s="13">
        <f t="shared" si="85"/>
        <v>-5.5775821038116631E-7</v>
      </c>
      <c r="H441" s="41">
        <f t="shared" si="86"/>
        <v>8.3000000000000004E-2</v>
      </c>
      <c r="I441" s="41">
        <f t="shared" si="87"/>
        <v>3.7000000000000002E-3</v>
      </c>
      <c r="J441" s="41">
        <f t="shared" si="88"/>
        <v>8.6699999999999999E-2</v>
      </c>
      <c r="K441" s="7">
        <f t="shared" si="91"/>
        <v>253.34739287066964</v>
      </c>
      <c r="L441" s="29">
        <f t="shared" si="89"/>
        <v>1.7234425737484813E-6</v>
      </c>
      <c r="M441" s="38">
        <f t="shared" si="81"/>
        <v>1851.8439361698074</v>
      </c>
      <c r="N441" s="39">
        <f t="shared" si="90"/>
        <v>1.2597511438226057E-5</v>
      </c>
      <c r="O441" s="7">
        <v>72084.58</v>
      </c>
      <c r="P441" s="7">
        <v>2028.1</v>
      </c>
      <c r="Q441" s="7">
        <v>0</v>
      </c>
      <c r="R441" s="7"/>
      <c r="S441" s="7">
        <v>6055.12</v>
      </c>
      <c r="T441" s="7">
        <v>274.22000000000003</v>
      </c>
      <c r="U441" s="7">
        <f t="shared" si="82"/>
        <v>6108.4987873587206</v>
      </c>
      <c r="V441" s="7">
        <f t="shared" si="83"/>
        <v>253.34739287066964</v>
      </c>
      <c r="W441" s="7">
        <f t="shared" si="84"/>
        <v>1851.8439361698074</v>
      </c>
      <c r="X441" s="7"/>
      <c r="Y441" s="7"/>
      <c r="Z441" s="7"/>
      <c r="AA441" s="7"/>
      <c r="AB441" s="7"/>
      <c r="AC441" s="7"/>
      <c r="AD441" s="7"/>
      <c r="AE441" s="7"/>
      <c r="AF441" s="7"/>
      <c r="AG441" s="31" t="s">
        <v>890</v>
      </c>
      <c r="AH441" s="12" t="s">
        <v>891</v>
      </c>
      <c r="AK441" s="12" t="e">
        <f>VLOOKUP(AH441,#REF!,1,0)</f>
        <v>#REF!</v>
      </c>
    </row>
    <row r="442" spans="1:37" s="12" customFormat="1" x14ac:dyDescent="0.25">
      <c r="A442" s="5">
        <v>6942</v>
      </c>
      <c r="B442" s="5" t="s">
        <v>1139</v>
      </c>
      <c r="C442" s="6" t="s">
        <v>812</v>
      </c>
      <c r="D442" s="7">
        <f t="shared" si="78"/>
        <v>11886.378477559818</v>
      </c>
      <c r="E442" s="8">
        <f t="shared" si="79"/>
        <v>8.085929159875669E-5</v>
      </c>
      <c r="F442" s="8">
        <v>7.8950850641114074E-5</v>
      </c>
      <c r="G442" s="13">
        <f t="shared" si="85"/>
        <v>1.9084409576426156E-6</v>
      </c>
      <c r="H442" s="41">
        <f t="shared" si="86"/>
        <v>8.3000000000000004E-2</v>
      </c>
      <c r="I442" s="41">
        <f t="shared" si="87"/>
        <v>3.7000000000000002E-3</v>
      </c>
      <c r="J442" s="41">
        <f t="shared" si="88"/>
        <v>8.6699999999999999E-2</v>
      </c>
      <c r="K442" s="7">
        <f t="shared" si="91"/>
        <v>481.71297003415918</v>
      </c>
      <c r="L442" s="29">
        <f t="shared" si="89"/>
        <v>3.2769417181549781E-6</v>
      </c>
      <c r="M442" s="38">
        <f t="shared" si="81"/>
        <v>3603.4578499451895</v>
      </c>
      <c r="N442" s="39">
        <f t="shared" si="90"/>
        <v>2.4513189581050894E-5</v>
      </c>
      <c r="O442" s="7">
        <v>140268.53</v>
      </c>
      <c r="P442" s="7">
        <v>638.45000000000005</v>
      </c>
      <c r="Q442" s="7">
        <v>0</v>
      </c>
      <c r="R442" s="7"/>
      <c r="S442" s="7">
        <v>11782.51</v>
      </c>
      <c r="T442" s="7">
        <v>521.4</v>
      </c>
      <c r="U442" s="7">
        <f t="shared" si="82"/>
        <v>11886.378477559818</v>
      </c>
      <c r="V442" s="7">
        <f t="shared" si="83"/>
        <v>481.71297003415918</v>
      </c>
      <c r="W442" s="7">
        <f t="shared" si="84"/>
        <v>3603.4578499451895</v>
      </c>
      <c r="X442" s="7"/>
      <c r="Y442" s="7"/>
      <c r="Z442" s="7"/>
      <c r="AA442" s="7"/>
      <c r="AB442" s="7"/>
      <c r="AC442" s="7"/>
      <c r="AD442" s="7"/>
      <c r="AE442" s="7"/>
      <c r="AF442" s="7"/>
      <c r="AG442" s="31" t="s">
        <v>892</v>
      </c>
      <c r="AH442" s="12" t="s">
        <v>893</v>
      </c>
      <c r="AK442" s="12" t="e">
        <f>VLOOKUP(AH442,#REF!,1,0)</f>
        <v>#REF!</v>
      </c>
    </row>
    <row r="443" spans="1:37" s="12" customFormat="1" x14ac:dyDescent="0.25">
      <c r="A443" s="5">
        <v>6945</v>
      </c>
      <c r="B443" s="5" t="s">
        <v>1139</v>
      </c>
      <c r="C443" s="6" t="s">
        <v>814</v>
      </c>
      <c r="D443" s="7">
        <f t="shared" si="78"/>
        <v>347211.07526387169</v>
      </c>
      <c r="E443" s="8">
        <f t="shared" si="79"/>
        <v>2.3619676618982176E-3</v>
      </c>
      <c r="F443" s="8">
        <v>2.2794033716550151E-3</v>
      </c>
      <c r="G443" s="13">
        <f t="shared" si="85"/>
        <v>8.256429024320255E-5</v>
      </c>
      <c r="H443" s="41">
        <f t="shared" si="86"/>
        <v>8.3000000000000004E-2</v>
      </c>
      <c r="I443" s="41">
        <f t="shared" si="87"/>
        <v>3.7000000000000002E-3</v>
      </c>
      <c r="J443" s="41">
        <f t="shared" si="88"/>
        <v>8.6699999999999999E-2</v>
      </c>
      <c r="K443" s="7">
        <f t="shared" si="91"/>
        <v>14911.409281384209</v>
      </c>
      <c r="L443" s="29">
        <f t="shared" si="89"/>
        <v>1.0143762404235499E-4</v>
      </c>
      <c r="M443" s="38">
        <f t="shared" si="81"/>
        <v>105260.02323664543</v>
      </c>
      <c r="N443" s="39">
        <f t="shared" si="90"/>
        <v>7.1605080796073659E-4</v>
      </c>
      <c r="O443" s="7">
        <v>4097346.08</v>
      </c>
      <c r="P443" s="7">
        <v>264812.73</v>
      </c>
      <c r="Q443" s="7">
        <v>0</v>
      </c>
      <c r="R443" s="7"/>
      <c r="S443" s="7">
        <v>344176.99</v>
      </c>
      <c r="T443" s="7">
        <v>16139.92</v>
      </c>
      <c r="U443" s="7">
        <f t="shared" si="82"/>
        <v>347211.07526387169</v>
      </c>
      <c r="V443" s="7">
        <f t="shared" si="83"/>
        <v>14911.409281384209</v>
      </c>
      <c r="W443" s="7">
        <f t="shared" si="84"/>
        <v>105260.02323664543</v>
      </c>
      <c r="X443" s="7"/>
      <c r="Y443" s="7"/>
      <c r="Z443" s="7"/>
      <c r="AA443" s="7"/>
      <c r="AB443" s="7"/>
      <c r="AC443" s="7"/>
      <c r="AD443" s="7"/>
      <c r="AE443" s="7"/>
      <c r="AF443" s="7"/>
      <c r="AG443" s="31" t="s">
        <v>894</v>
      </c>
      <c r="AH443" s="12" t="s">
        <v>895</v>
      </c>
      <c r="AK443" s="12" t="e">
        <f>VLOOKUP(AH443,#REF!,1,0)</f>
        <v>#REF!</v>
      </c>
    </row>
    <row r="444" spans="1:37" s="12" customFormat="1" x14ac:dyDescent="0.25">
      <c r="A444" s="5">
        <v>6950</v>
      </c>
      <c r="B444" s="5" t="s">
        <v>1139</v>
      </c>
      <c r="C444" s="6" t="s">
        <v>517</v>
      </c>
      <c r="D444" s="7">
        <f t="shared" si="78"/>
        <v>11154.482847047335</v>
      </c>
      <c r="E444" s="8">
        <f t="shared" si="79"/>
        <v>7.588043598523309E-5</v>
      </c>
      <c r="F444" s="8">
        <v>9.1932963203326004E-5</v>
      </c>
      <c r="G444" s="13">
        <f t="shared" si="85"/>
        <v>-1.6052527218092915E-5</v>
      </c>
      <c r="H444" s="41">
        <f t="shared" si="86"/>
        <v>8.3000000000000004E-2</v>
      </c>
      <c r="I444" s="41">
        <f t="shared" si="87"/>
        <v>3.7000000000000002E-3</v>
      </c>
      <c r="J444" s="41">
        <f t="shared" si="88"/>
        <v>8.6699999999999999E-2</v>
      </c>
      <c r="K444" s="7">
        <f t="shared" si="91"/>
        <v>553.85904949324538</v>
      </c>
      <c r="L444" s="29">
        <f t="shared" si="89"/>
        <v>3.7677287890616188E-6</v>
      </c>
      <c r="M444" s="38">
        <f t="shared" si="81"/>
        <v>3381.5773957690226</v>
      </c>
      <c r="N444" s="39">
        <f t="shared" si="90"/>
        <v>2.3003806687163906E-5</v>
      </c>
      <c r="O444" s="7">
        <v>131631.76999999999</v>
      </c>
      <c r="P444" s="7">
        <v>30403.32</v>
      </c>
      <c r="Q444" s="7">
        <v>0</v>
      </c>
      <c r="R444" s="7"/>
      <c r="S444" s="7">
        <v>11057.01</v>
      </c>
      <c r="T444" s="7">
        <v>599.49</v>
      </c>
      <c r="U444" s="7">
        <f t="shared" si="82"/>
        <v>11154.482847047335</v>
      </c>
      <c r="V444" s="7">
        <f t="shared" si="83"/>
        <v>553.85904949324538</v>
      </c>
      <c r="W444" s="7">
        <f t="shared" si="84"/>
        <v>3381.5773957690226</v>
      </c>
      <c r="X444" s="7"/>
      <c r="Y444" s="7"/>
      <c r="Z444" s="7"/>
      <c r="AA444" s="7"/>
      <c r="AB444" s="7"/>
      <c r="AC444" s="7"/>
      <c r="AD444" s="7"/>
      <c r="AE444" s="7"/>
      <c r="AF444" s="7"/>
      <c r="AG444" s="31" t="s">
        <v>896</v>
      </c>
      <c r="AH444" s="12" t="s">
        <v>897</v>
      </c>
      <c r="AK444" s="12" t="e">
        <f>VLOOKUP(AH444,#REF!,1,0)</f>
        <v>#REF!</v>
      </c>
    </row>
    <row r="445" spans="1:37" s="12" customFormat="1" x14ac:dyDescent="0.25">
      <c r="A445" s="5">
        <v>6946</v>
      </c>
      <c r="B445" s="5" t="s">
        <v>1139</v>
      </c>
      <c r="C445" s="6" t="s">
        <v>816</v>
      </c>
      <c r="D445" s="7">
        <f t="shared" si="78"/>
        <v>12085.42785985674</v>
      </c>
      <c r="E445" s="8">
        <f t="shared" si="79"/>
        <v>8.2213361896626199E-5</v>
      </c>
      <c r="F445" s="8">
        <v>9.248139260933538E-5</v>
      </c>
      <c r="G445" s="13">
        <f t="shared" si="85"/>
        <v>-1.0268030712709181E-5</v>
      </c>
      <c r="H445" s="41">
        <f t="shared" si="86"/>
        <v>8.3000000000000004E-2</v>
      </c>
      <c r="I445" s="41">
        <f t="shared" si="87"/>
        <v>3.7000000000000002E-3</v>
      </c>
      <c r="J445" s="41">
        <f t="shared" si="88"/>
        <v>8.6699999999999999E-2</v>
      </c>
      <c r="K445" s="7">
        <f t="shared" si="91"/>
        <v>487.51495977680304</v>
      </c>
      <c r="L445" s="29">
        <f t="shared" si="89"/>
        <v>3.3164108282240483E-6</v>
      </c>
      <c r="M445" s="38">
        <f t="shared" si="81"/>
        <v>3663.801381872825</v>
      </c>
      <c r="N445" s="39">
        <f t="shared" si="90"/>
        <v>2.4923687635899744E-5</v>
      </c>
      <c r="O445" s="7">
        <v>142616.85999999999</v>
      </c>
      <c r="P445" s="7">
        <v>0</v>
      </c>
      <c r="Q445" s="7">
        <v>0</v>
      </c>
      <c r="R445" s="7"/>
      <c r="S445" s="7">
        <v>11979.82</v>
      </c>
      <c r="T445" s="7">
        <v>527.67999999999995</v>
      </c>
      <c r="U445" s="7">
        <f t="shared" si="82"/>
        <v>12085.42785985674</v>
      </c>
      <c r="V445" s="7">
        <f t="shared" si="83"/>
        <v>487.51495977680304</v>
      </c>
      <c r="W445" s="7">
        <f t="shared" si="84"/>
        <v>3663.801381872825</v>
      </c>
      <c r="X445" s="7"/>
      <c r="Y445" s="7"/>
      <c r="Z445" s="7"/>
      <c r="AA445" s="7"/>
      <c r="AB445" s="7"/>
      <c r="AC445" s="7"/>
      <c r="AD445" s="7"/>
      <c r="AE445" s="7"/>
      <c r="AF445" s="7"/>
      <c r="AG445" s="31" t="s">
        <v>898</v>
      </c>
      <c r="AH445" s="12" t="s">
        <v>899</v>
      </c>
      <c r="AK445" s="12" t="e">
        <f>VLOOKUP(AH445,#REF!,1,0)</f>
        <v>#REF!</v>
      </c>
    </row>
    <row r="446" spans="1:37" s="12" customFormat="1" x14ac:dyDescent="0.25">
      <c r="A446" s="5">
        <v>6947</v>
      </c>
      <c r="B446" s="5" t="s">
        <v>1139</v>
      </c>
      <c r="C446" s="6" t="s">
        <v>818</v>
      </c>
      <c r="D446" s="7">
        <f t="shared" si="78"/>
        <v>129503.30767288478</v>
      </c>
      <c r="E446" s="8">
        <f t="shared" si="79"/>
        <v>8.8097024151590224E-4</v>
      </c>
      <c r="F446" s="8">
        <v>7.9778452184217272E-4</v>
      </c>
      <c r="G446" s="13">
        <f t="shared" si="85"/>
        <v>8.3185719673729516E-5</v>
      </c>
      <c r="H446" s="41">
        <f t="shared" si="86"/>
        <v>8.3000000000000004E-2</v>
      </c>
      <c r="I446" s="41">
        <f t="shared" si="87"/>
        <v>3.7000000000000002E-3</v>
      </c>
      <c r="J446" s="41">
        <f t="shared" si="88"/>
        <v>8.6699999999999999E-2</v>
      </c>
      <c r="K446" s="7">
        <f t="shared" si="91"/>
        <v>5224.248299066664</v>
      </c>
      <c r="L446" s="29">
        <f t="shared" si="89"/>
        <v>3.5538916869931395E-5</v>
      </c>
      <c r="M446" s="38">
        <f t="shared" si="81"/>
        <v>39260.041358158524</v>
      </c>
      <c r="N446" s="39">
        <f t="shared" si="90"/>
        <v>2.6707370443838468E-4</v>
      </c>
      <c r="O446" s="7">
        <v>1528233.62</v>
      </c>
      <c r="P446" s="7">
        <v>0</v>
      </c>
      <c r="Q446" s="7">
        <v>0</v>
      </c>
      <c r="R446" s="7"/>
      <c r="S446" s="7">
        <v>128371.65</v>
      </c>
      <c r="T446" s="7">
        <v>5654.66</v>
      </c>
      <c r="U446" s="7">
        <f t="shared" si="82"/>
        <v>129503.30767288478</v>
      </c>
      <c r="V446" s="7">
        <f t="shared" si="83"/>
        <v>5224.248299066664</v>
      </c>
      <c r="W446" s="7">
        <f t="shared" si="84"/>
        <v>39260.041358158524</v>
      </c>
      <c r="X446" s="7"/>
      <c r="Y446" s="7"/>
      <c r="Z446" s="7"/>
      <c r="AA446" s="7"/>
      <c r="AB446" s="7"/>
      <c r="AC446" s="7"/>
      <c r="AD446" s="7"/>
      <c r="AE446" s="7"/>
      <c r="AF446" s="7"/>
      <c r="AG446" s="31" t="s">
        <v>900</v>
      </c>
      <c r="AH446" s="12" t="s">
        <v>901</v>
      </c>
      <c r="AK446" s="12" t="e">
        <f>VLOOKUP(AH446,#REF!,1,0)</f>
        <v>#REF!</v>
      </c>
    </row>
    <row r="447" spans="1:37" s="12" customFormat="1" x14ac:dyDescent="0.25">
      <c r="A447" s="5">
        <v>6948</v>
      </c>
      <c r="B447" s="5" t="s">
        <v>1139</v>
      </c>
      <c r="C447" s="6" t="s">
        <v>820</v>
      </c>
      <c r="D447" s="7">
        <f t="shared" si="78"/>
        <v>13738.967224455924</v>
      </c>
      <c r="E447" s="8">
        <f t="shared" si="79"/>
        <v>9.3461869749927941E-5</v>
      </c>
      <c r="F447" s="8">
        <v>8.122016736702444E-5</v>
      </c>
      <c r="G447" s="13">
        <f t="shared" si="85"/>
        <v>1.2241702382903501E-5</v>
      </c>
      <c r="H447" s="41">
        <f t="shared" si="86"/>
        <v>8.3000000000000004E-2</v>
      </c>
      <c r="I447" s="41">
        <f t="shared" si="87"/>
        <v>3.7000000000000002E-3</v>
      </c>
      <c r="J447" s="41">
        <f t="shared" si="88"/>
        <v>8.6699999999999999E-2</v>
      </c>
      <c r="K447" s="7">
        <f t="shared" si="91"/>
        <v>554.21012530569828</v>
      </c>
      <c r="L447" s="29">
        <f t="shared" si="89"/>
        <v>3.7701170473142054E-6</v>
      </c>
      <c r="M447" s="38">
        <f t="shared" si="81"/>
        <v>4165.086059523569</v>
      </c>
      <c r="N447" s="39">
        <f t="shared" si="90"/>
        <v>2.8333769520863539E-5</v>
      </c>
      <c r="O447" s="7">
        <v>162130.16</v>
      </c>
      <c r="P447" s="7">
        <v>0</v>
      </c>
      <c r="Q447" s="7">
        <v>0</v>
      </c>
      <c r="R447" s="7"/>
      <c r="S447" s="7">
        <v>13618.91</v>
      </c>
      <c r="T447" s="7">
        <v>599.87</v>
      </c>
      <c r="U447" s="7">
        <f t="shared" si="82"/>
        <v>13738.967224455924</v>
      </c>
      <c r="V447" s="7">
        <f t="shared" si="83"/>
        <v>554.21012530569828</v>
      </c>
      <c r="W447" s="7">
        <f t="shared" si="84"/>
        <v>4165.086059523569</v>
      </c>
      <c r="X447" s="7"/>
      <c r="Y447" s="7"/>
      <c r="Z447" s="7"/>
      <c r="AA447" s="7"/>
      <c r="AB447" s="7"/>
      <c r="AC447" s="7"/>
      <c r="AD447" s="7"/>
      <c r="AE447" s="7"/>
      <c r="AF447" s="7"/>
      <c r="AG447" s="31" t="s">
        <v>902</v>
      </c>
      <c r="AH447" s="12" t="s">
        <v>903</v>
      </c>
      <c r="AK447" s="12" t="e">
        <f>VLOOKUP(AH447,#REF!,1,0)</f>
        <v>#REF!</v>
      </c>
    </row>
    <row r="448" spans="1:37" s="12" customFormat="1" x14ac:dyDescent="0.25">
      <c r="A448" s="5">
        <v>7092</v>
      </c>
      <c r="B448" s="5" t="s">
        <v>1139</v>
      </c>
      <c r="C448" s="6" t="s">
        <v>822</v>
      </c>
      <c r="D448" s="7">
        <f t="shared" si="78"/>
        <v>2802.6205485811815</v>
      </c>
      <c r="E448" s="8">
        <f t="shared" si="79"/>
        <v>1.9065345479804722E-5</v>
      </c>
      <c r="F448" s="8">
        <v>1.6305573546791007E-5</v>
      </c>
      <c r="G448" s="13">
        <f t="shared" si="85"/>
        <v>2.7597719330137143E-6</v>
      </c>
      <c r="H448" s="41">
        <f t="shared" si="86"/>
        <v>8.3000000000000004E-2</v>
      </c>
      <c r="I448" s="41">
        <f t="shared" si="87"/>
        <v>3.7000000000000002E-3</v>
      </c>
      <c r="J448" s="41">
        <f t="shared" si="88"/>
        <v>8.6699999999999999E-2</v>
      </c>
      <c r="K448" s="7">
        <f t="shared" si="91"/>
        <v>113.02793393551791</v>
      </c>
      <c r="L448" s="29">
        <f t="shared" si="89"/>
        <v>7.688934595302647E-7</v>
      </c>
      <c r="M448" s="38">
        <f t="shared" si="81"/>
        <v>849.63851986276529</v>
      </c>
      <c r="N448" s="39">
        <f t="shared" si="90"/>
        <v>5.7798234307295247E-6</v>
      </c>
      <c r="O448" s="7">
        <v>33072.949999999997</v>
      </c>
      <c r="P448" s="7">
        <v>0</v>
      </c>
      <c r="Q448" s="7">
        <v>0</v>
      </c>
      <c r="R448" s="7"/>
      <c r="S448" s="7">
        <v>2778.13</v>
      </c>
      <c r="T448" s="7">
        <v>122.34</v>
      </c>
      <c r="U448" s="7">
        <f t="shared" si="82"/>
        <v>2802.6205485811815</v>
      </c>
      <c r="V448" s="7">
        <f t="shared" si="83"/>
        <v>113.02793393551791</v>
      </c>
      <c r="W448" s="7">
        <f t="shared" si="84"/>
        <v>849.63851986276529</v>
      </c>
      <c r="X448" s="7"/>
      <c r="Y448" s="7"/>
      <c r="Z448" s="7"/>
      <c r="AA448" s="7"/>
      <c r="AB448" s="7"/>
      <c r="AC448" s="7"/>
      <c r="AD448" s="7"/>
      <c r="AE448" s="7"/>
      <c r="AF448" s="7"/>
      <c r="AG448" s="31" t="s">
        <v>904</v>
      </c>
      <c r="AH448" s="12" t="s">
        <v>905</v>
      </c>
      <c r="AK448" s="12" t="e">
        <f>VLOOKUP(AH448,#REF!,1,0)</f>
        <v>#REF!</v>
      </c>
    </row>
    <row r="449" spans="1:37" s="12" customFormat="1" x14ac:dyDescent="0.25">
      <c r="A449" s="5">
        <v>6949</v>
      </c>
      <c r="B449" s="5" t="s">
        <v>1139</v>
      </c>
      <c r="C449" s="6" t="s">
        <v>824</v>
      </c>
      <c r="D449" s="7">
        <f t="shared" si="78"/>
        <v>98590.37669195034</v>
      </c>
      <c r="E449" s="8">
        <f t="shared" si="79"/>
        <v>6.7067930175838193E-4</v>
      </c>
      <c r="F449" s="8">
        <v>6.616183049027131E-4</v>
      </c>
      <c r="G449" s="13">
        <f t="shared" si="85"/>
        <v>9.060996855668837E-6</v>
      </c>
      <c r="H449" s="41">
        <f t="shared" si="86"/>
        <v>8.3000000000000004E-2</v>
      </c>
      <c r="I449" s="41">
        <f t="shared" si="87"/>
        <v>3.7000000000000002E-3</v>
      </c>
      <c r="J449" s="41">
        <f t="shared" si="88"/>
        <v>8.6699999999999999E-2</v>
      </c>
      <c r="K449" s="7">
        <f t="shared" si="91"/>
        <v>3988.609260626914</v>
      </c>
      <c r="L449" s="29">
        <f t="shared" si="89"/>
        <v>2.7133253403247095E-5</v>
      </c>
      <c r="M449" s="38">
        <f t="shared" si="81"/>
        <v>29888.520501880834</v>
      </c>
      <c r="N449" s="39">
        <f t="shared" si="90"/>
        <v>2.0332219769710237E-4</v>
      </c>
      <c r="O449" s="7">
        <v>1163439.56</v>
      </c>
      <c r="P449" s="7">
        <v>3392.76</v>
      </c>
      <c r="Q449" s="7">
        <v>0</v>
      </c>
      <c r="R449" s="7"/>
      <c r="S449" s="7">
        <v>97728.85</v>
      </c>
      <c r="T449" s="7">
        <v>4317.22</v>
      </c>
      <c r="U449" s="7">
        <f t="shared" si="82"/>
        <v>98590.37669195034</v>
      </c>
      <c r="V449" s="7">
        <f t="shared" si="83"/>
        <v>3988.609260626914</v>
      </c>
      <c r="W449" s="7">
        <f t="shared" si="84"/>
        <v>29888.520501880834</v>
      </c>
      <c r="X449" s="7"/>
      <c r="Y449" s="7"/>
      <c r="Z449" s="7"/>
      <c r="AA449" s="7"/>
      <c r="AB449" s="7"/>
      <c r="AC449" s="7"/>
      <c r="AD449" s="7"/>
      <c r="AE449" s="7"/>
      <c r="AF449" s="7"/>
      <c r="AG449" s="31" t="s">
        <v>906</v>
      </c>
      <c r="AH449" s="12" t="s">
        <v>907</v>
      </c>
      <c r="AK449" s="12" t="e">
        <f>VLOOKUP(AH449,#REF!,1,0)</f>
        <v>#REF!</v>
      </c>
    </row>
    <row r="450" spans="1:37" s="12" customFormat="1" x14ac:dyDescent="0.25">
      <c r="A450" s="5">
        <v>9221</v>
      </c>
      <c r="B450" s="5" t="s">
        <v>1139</v>
      </c>
      <c r="C450" s="6" t="s">
        <v>1148</v>
      </c>
      <c r="D450" s="7">
        <f t="shared" si="78"/>
        <v>643.26110246723681</v>
      </c>
      <c r="E450" s="8">
        <f t="shared" si="79"/>
        <v>4.3759028165502275E-6</v>
      </c>
      <c r="F450" s="8">
        <v>4.3952851080449841E-6</v>
      </c>
      <c r="G450" s="13">
        <f t="shared" si="85"/>
        <v>-1.9382291494756608E-8</v>
      </c>
      <c r="H450" s="41">
        <f t="shared" si="86"/>
        <v>8.3000000000000004E-2</v>
      </c>
      <c r="I450" s="41">
        <f t="shared" si="87"/>
        <v>3.7000000000000002E-3</v>
      </c>
      <c r="J450" s="41">
        <f t="shared" si="88"/>
        <v>8.6699999999999999E-2</v>
      </c>
      <c r="K450" s="7">
        <f t="shared" si="91"/>
        <v>25.951893610010611</v>
      </c>
      <c r="L450" s="29">
        <f t="shared" si="89"/>
        <v>1.7654256398729064E-7</v>
      </c>
      <c r="M450" s="38">
        <f t="shared" si="81"/>
        <v>195.01013480481245</v>
      </c>
      <c r="N450" s="39">
        <f t="shared" si="90"/>
        <v>1.3265925685156466E-6</v>
      </c>
      <c r="O450" s="7">
        <v>7591.08</v>
      </c>
      <c r="P450" s="7">
        <v>0</v>
      </c>
      <c r="Q450" s="7">
        <v>0</v>
      </c>
      <c r="R450" s="7"/>
      <c r="S450" s="7">
        <v>637.64</v>
      </c>
      <c r="T450" s="7">
        <v>28.09</v>
      </c>
      <c r="U450" s="7">
        <f t="shared" si="82"/>
        <v>643.26110246723681</v>
      </c>
      <c r="V450" s="7">
        <f t="shared" si="83"/>
        <v>25.951893610010611</v>
      </c>
      <c r="W450" s="7">
        <f t="shared" si="84"/>
        <v>195.01013480481245</v>
      </c>
      <c r="X450" s="7"/>
      <c r="Y450" s="7"/>
      <c r="Z450" s="7"/>
      <c r="AA450" s="7"/>
      <c r="AB450" s="7"/>
      <c r="AC450" s="7"/>
      <c r="AD450" s="7"/>
      <c r="AE450" s="7"/>
      <c r="AF450" s="7"/>
      <c r="AG450" s="31" t="s">
        <v>908</v>
      </c>
      <c r="AH450" s="12" t="s">
        <v>909</v>
      </c>
      <c r="AK450" s="12" t="e">
        <f>VLOOKUP(AH450,#REF!,1,0)</f>
        <v>#REF!</v>
      </c>
    </row>
    <row r="451" spans="1:37" s="12" customFormat="1" x14ac:dyDescent="0.25">
      <c r="A451" s="5">
        <v>6402</v>
      </c>
      <c r="B451" s="5" t="s">
        <v>1139</v>
      </c>
      <c r="C451" s="6" t="s">
        <v>826</v>
      </c>
      <c r="D451" s="7">
        <f t="shared" si="78"/>
        <v>22786.801234202929</v>
      </c>
      <c r="E451" s="8">
        <f t="shared" si="79"/>
        <v>1.5501143675323886E-4</v>
      </c>
      <c r="F451" s="8">
        <v>1.567933859178208E-4</v>
      </c>
      <c r="G451" s="13">
        <f t="shared" si="85"/>
        <v>-1.7819491645819352E-6</v>
      </c>
      <c r="H451" s="41">
        <f t="shared" si="86"/>
        <v>8.3000000000000004E-2</v>
      </c>
      <c r="I451" s="41">
        <f t="shared" si="87"/>
        <v>3.7000000000000002E-3</v>
      </c>
      <c r="J451" s="41">
        <f t="shared" si="88"/>
        <v>8.6699999999999999E-2</v>
      </c>
      <c r="K451" s="7">
        <f t="shared" si="91"/>
        <v>919.73547909226284</v>
      </c>
      <c r="L451" s="29">
        <f t="shared" si="89"/>
        <v>6.2566709816656352E-6</v>
      </c>
      <c r="M451" s="38">
        <f t="shared" si="81"/>
        <v>6908.0147445705506</v>
      </c>
      <c r="N451" s="39">
        <f t="shared" si="90"/>
        <v>4.699305004079026E-5</v>
      </c>
      <c r="O451" s="7">
        <v>269015.03999999998</v>
      </c>
      <c r="P451" s="7">
        <v>0</v>
      </c>
      <c r="Q451" s="7">
        <v>0</v>
      </c>
      <c r="R451" s="7"/>
      <c r="S451" s="7">
        <v>22587.68</v>
      </c>
      <c r="T451" s="7">
        <v>995.51</v>
      </c>
      <c r="U451" s="7">
        <f t="shared" si="82"/>
        <v>22786.801234202929</v>
      </c>
      <c r="V451" s="7">
        <f t="shared" si="83"/>
        <v>919.73547909226284</v>
      </c>
      <c r="W451" s="7">
        <f t="shared" si="84"/>
        <v>6908.0147445705506</v>
      </c>
      <c r="X451" s="7"/>
      <c r="Y451" s="7"/>
      <c r="Z451" s="7"/>
      <c r="AA451" s="7"/>
      <c r="AB451" s="7"/>
      <c r="AC451" s="7"/>
      <c r="AD451" s="7"/>
      <c r="AE451" s="7"/>
      <c r="AF451" s="7"/>
      <c r="AG451" s="31" t="s">
        <v>910</v>
      </c>
      <c r="AH451" s="12" t="s">
        <v>911</v>
      </c>
      <c r="AK451" s="12" t="e">
        <f>VLOOKUP(AH451,#REF!,1,0)</f>
        <v>#REF!</v>
      </c>
    </row>
    <row r="452" spans="1:37" s="12" customFormat="1" x14ac:dyDescent="0.25">
      <c r="A452" s="5">
        <v>6832</v>
      </c>
      <c r="B452" s="5" t="s">
        <v>1139</v>
      </c>
      <c r="C452" s="6" t="s">
        <v>828</v>
      </c>
      <c r="D452" s="7">
        <f t="shared" si="78"/>
        <v>1590.5993668215485</v>
      </c>
      <c r="E452" s="8">
        <f t="shared" si="79"/>
        <v>1.082034685850126E-5</v>
      </c>
      <c r="F452" s="8">
        <v>1.0599078945925922E-5</v>
      </c>
      <c r="G452" s="13">
        <f t="shared" si="85"/>
        <v>2.2126791257533735E-7</v>
      </c>
      <c r="H452" s="41">
        <f t="shared" si="86"/>
        <v>8.3000000000000004E-2</v>
      </c>
      <c r="I452" s="41">
        <f t="shared" si="87"/>
        <v>3.7000000000000002E-3</v>
      </c>
      <c r="J452" s="41">
        <f t="shared" si="88"/>
        <v>8.6699999999999999E-2</v>
      </c>
      <c r="K452" s="7">
        <f t="shared" si="91"/>
        <v>64.209918330214933</v>
      </c>
      <c r="L452" s="29">
        <f t="shared" si="89"/>
        <v>4.3679986461789601E-7</v>
      </c>
      <c r="M452" s="38">
        <f t="shared" si="81"/>
        <v>482.20387608485635</v>
      </c>
      <c r="N452" s="39">
        <f t="shared" si="90"/>
        <v>3.2802811975074028E-6</v>
      </c>
      <c r="O452" s="7">
        <v>18770.099999999999</v>
      </c>
      <c r="P452" s="7">
        <v>0</v>
      </c>
      <c r="Q452" s="7">
        <v>0</v>
      </c>
      <c r="R452" s="7"/>
      <c r="S452" s="7">
        <v>1576.7</v>
      </c>
      <c r="T452" s="7">
        <v>69.5</v>
      </c>
      <c r="U452" s="7">
        <f t="shared" si="82"/>
        <v>1590.5993668215485</v>
      </c>
      <c r="V452" s="7">
        <f t="shared" si="83"/>
        <v>64.209918330214933</v>
      </c>
      <c r="W452" s="7">
        <f t="shared" si="84"/>
        <v>482.20387608485635</v>
      </c>
      <c r="X452" s="7"/>
      <c r="Y452" s="7"/>
      <c r="Z452" s="7"/>
      <c r="AA452" s="7"/>
      <c r="AB452" s="7"/>
      <c r="AC452" s="7"/>
      <c r="AD452" s="7"/>
      <c r="AE452" s="7"/>
      <c r="AF452" s="7"/>
      <c r="AG452" s="31" t="s">
        <v>912</v>
      </c>
      <c r="AH452" s="12" t="s">
        <v>913</v>
      </c>
      <c r="AK452" s="12" t="e">
        <f>VLOOKUP(AH452,#REF!,1,0)</f>
        <v>#REF!</v>
      </c>
    </row>
    <row r="453" spans="1:37" s="12" customFormat="1" x14ac:dyDescent="0.25">
      <c r="A453" s="5">
        <v>6833</v>
      </c>
      <c r="B453" s="5" t="s">
        <v>1139</v>
      </c>
      <c r="C453" s="6" t="s">
        <v>830</v>
      </c>
      <c r="D453" s="7">
        <f t="shared" si="78"/>
        <v>449475.80004855507</v>
      </c>
      <c r="E453" s="8">
        <f t="shared" si="79"/>
        <v>3.0576423972469517E-3</v>
      </c>
      <c r="F453" s="8">
        <v>3.1340947107950925E-3</v>
      </c>
      <c r="G453" s="13">
        <f t="shared" si="85"/>
        <v>-7.6452313548140867E-5</v>
      </c>
      <c r="H453" s="41">
        <f t="shared" si="86"/>
        <v>8.3000000000000004E-2</v>
      </c>
      <c r="I453" s="41">
        <f t="shared" si="87"/>
        <v>3.7000000000000002E-3</v>
      </c>
      <c r="J453" s="41">
        <f t="shared" si="88"/>
        <v>8.6699999999999999E-2</v>
      </c>
      <c r="K453" s="7">
        <f t="shared" si="91"/>
        <v>19519.140737271944</v>
      </c>
      <c r="L453" s="29">
        <f t="shared" si="89"/>
        <v>1.3278257087403938E-4</v>
      </c>
      <c r="M453" s="38">
        <f t="shared" si="81"/>
        <v>136262.45395964081</v>
      </c>
      <c r="N453" s="39">
        <f t="shared" si="90"/>
        <v>9.2695058629385684E-4</v>
      </c>
      <c r="O453" s="7">
        <v>5304142.99</v>
      </c>
      <c r="P453" s="7">
        <v>405740.75</v>
      </c>
      <c r="Q453" s="7">
        <v>0</v>
      </c>
      <c r="R453" s="7"/>
      <c r="S453" s="7">
        <v>445548.08</v>
      </c>
      <c r="T453" s="7">
        <v>21127.27</v>
      </c>
      <c r="U453" s="7">
        <f t="shared" si="82"/>
        <v>449475.80004855507</v>
      </c>
      <c r="V453" s="7">
        <f t="shared" si="83"/>
        <v>19519.140737271944</v>
      </c>
      <c r="W453" s="7">
        <f t="shared" si="84"/>
        <v>136262.45395964081</v>
      </c>
      <c r="X453" s="7"/>
      <c r="Y453" s="7"/>
      <c r="Z453" s="7"/>
      <c r="AA453" s="7"/>
      <c r="AB453" s="7"/>
      <c r="AC453" s="7"/>
      <c r="AD453" s="7"/>
      <c r="AE453" s="7"/>
      <c r="AF453" s="7"/>
      <c r="AG453" s="31" t="s">
        <v>914</v>
      </c>
      <c r="AH453" s="12" t="s">
        <v>915</v>
      </c>
      <c r="AK453" s="12" t="e">
        <f>VLOOKUP(AH453,#REF!,1,0)</f>
        <v>#REF!</v>
      </c>
    </row>
    <row r="454" spans="1:37" s="12" customFormat="1" x14ac:dyDescent="0.25">
      <c r="A454" s="5">
        <v>7086</v>
      </c>
      <c r="B454" s="5" t="s">
        <v>1139</v>
      </c>
      <c r="C454" s="6" t="s">
        <v>832</v>
      </c>
      <c r="D454" s="7">
        <f t="shared" si="78"/>
        <v>610.13160211433524</v>
      </c>
      <c r="E454" s="8">
        <f t="shared" si="79"/>
        <v>4.1505332530104394E-6</v>
      </c>
      <c r="F454" s="8">
        <v>3.1696461608433681E-6</v>
      </c>
      <c r="G454" s="13">
        <f t="shared" si="85"/>
        <v>9.808870921670713E-7</v>
      </c>
      <c r="H454" s="41">
        <f t="shared" si="86"/>
        <v>8.3000000000000004E-2</v>
      </c>
      <c r="I454" s="41">
        <f t="shared" si="87"/>
        <v>3.7000000000000002E-3</v>
      </c>
      <c r="J454" s="41">
        <f t="shared" si="88"/>
        <v>8.6699999999999999E-2</v>
      </c>
      <c r="K454" s="7">
        <f t="shared" si="91"/>
        <v>24.676934080576128</v>
      </c>
      <c r="L454" s="29">
        <f t="shared" si="89"/>
        <v>1.678694155963166E-7</v>
      </c>
      <c r="M454" s="38">
        <f t="shared" si="81"/>
        <v>184.96664188248943</v>
      </c>
      <c r="N454" s="39">
        <f t="shared" si="90"/>
        <v>1.2582698473092389E-6</v>
      </c>
      <c r="O454" s="7">
        <v>7200</v>
      </c>
      <c r="P454" s="7">
        <v>0</v>
      </c>
      <c r="Q454" s="7">
        <v>0</v>
      </c>
      <c r="R454" s="7"/>
      <c r="S454" s="7">
        <v>604.79999999999995</v>
      </c>
      <c r="T454" s="7">
        <v>26.71</v>
      </c>
      <c r="U454" s="7">
        <f t="shared" si="82"/>
        <v>610.13160211433524</v>
      </c>
      <c r="V454" s="7">
        <f t="shared" si="83"/>
        <v>24.676934080576128</v>
      </c>
      <c r="W454" s="7">
        <f t="shared" si="84"/>
        <v>184.96664188248943</v>
      </c>
      <c r="X454" s="7"/>
      <c r="Y454" s="7"/>
      <c r="Z454" s="7"/>
      <c r="AA454" s="7"/>
      <c r="AB454" s="7"/>
      <c r="AC454" s="7"/>
      <c r="AD454" s="7"/>
      <c r="AE454" s="7"/>
      <c r="AF454" s="7"/>
      <c r="AG454" s="31" t="s">
        <v>916</v>
      </c>
      <c r="AH454" s="12" t="s">
        <v>917</v>
      </c>
      <c r="AK454" s="12" t="e">
        <f>VLOOKUP(AH454,#REF!,1,0)</f>
        <v>#REF!</v>
      </c>
    </row>
    <row r="455" spans="1:37" s="12" customFormat="1" x14ac:dyDescent="0.25">
      <c r="A455" s="5">
        <v>6834</v>
      </c>
      <c r="B455" s="5" t="s">
        <v>1139</v>
      </c>
      <c r="C455" s="6" t="s">
        <v>834</v>
      </c>
      <c r="D455" s="7">
        <f t="shared" si="78"/>
        <v>20566.347922639176</v>
      </c>
      <c r="E455" s="8">
        <f t="shared" si="79"/>
        <v>1.3990639175234828E-4</v>
      </c>
      <c r="F455" s="8">
        <v>1.4513266645055215E-4</v>
      </c>
      <c r="G455" s="13">
        <f t="shared" si="85"/>
        <v>-5.2262746982038746E-6</v>
      </c>
      <c r="H455" s="41">
        <f t="shared" si="86"/>
        <v>8.3000000000000004E-2</v>
      </c>
      <c r="I455" s="41">
        <f t="shared" si="87"/>
        <v>3.7000000000000002E-3</v>
      </c>
      <c r="J455" s="41">
        <f t="shared" si="88"/>
        <v>8.6699999999999999E-2</v>
      </c>
      <c r="K455" s="7">
        <f t="shared" ref="K455:K486" si="92">V455</f>
        <v>917.94314468131881</v>
      </c>
      <c r="L455" s="29">
        <f t="shared" si="89"/>
        <v>6.2444782947971659E-6</v>
      </c>
      <c r="M455" s="38">
        <f t="shared" si="81"/>
        <v>6234.8652288373278</v>
      </c>
      <c r="N455" s="39">
        <f t="shared" si="90"/>
        <v>4.241382575603497E-5</v>
      </c>
      <c r="O455" s="7">
        <v>242698.71</v>
      </c>
      <c r="P455" s="7">
        <v>25834.86</v>
      </c>
      <c r="Q455" s="7">
        <v>0</v>
      </c>
      <c r="R455" s="7"/>
      <c r="S455" s="7">
        <v>20386.63</v>
      </c>
      <c r="T455" s="7">
        <v>993.57</v>
      </c>
      <c r="U455" s="7">
        <f t="shared" si="82"/>
        <v>20566.347922639176</v>
      </c>
      <c r="V455" s="7">
        <f t="shared" si="83"/>
        <v>917.94314468131881</v>
      </c>
      <c r="W455" s="7">
        <f t="shared" si="84"/>
        <v>6234.8652288373278</v>
      </c>
      <c r="X455" s="7"/>
      <c r="Y455" s="7"/>
      <c r="Z455" s="7"/>
      <c r="AA455" s="7"/>
      <c r="AB455" s="7"/>
      <c r="AC455" s="7"/>
      <c r="AD455" s="7"/>
      <c r="AE455" s="7"/>
      <c r="AF455" s="7"/>
      <c r="AG455" s="31" t="s">
        <v>918</v>
      </c>
      <c r="AH455" s="12" t="s">
        <v>919</v>
      </c>
      <c r="AK455" s="12" t="e">
        <f>VLOOKUP(AH455,#REF!,1,0)</f>
        <v>#REF!</v>
      </c>
    </row>
    <row r="456" spans="1:37" s="12" customFormat="1" x14ac:dyDescent="0.25">
      <c r="A456" s="5">
        <v>6835</v>
      </c>
      <c r="B456" s="5" t="s">
        <v>1139</v>
      </c>
      <c r="C456" s="6" t="s">
        <v>836</v>
      </c>
      <c r="D456" s="7">
        <f t="shared" si="78"/>
        <v>18253.123939563458</v>
      </c>
      <c r="E456" s="8">
        <f t="shared" si="79"/>
        <v>1.2417025707231276E-4</v>
      </c>
      <c r="F456" s="8">
        <v>1.4464123692864897E-4</v>
      </c>
      <c r="G456" s="13">
        <f t="shared" si="85"/>
        <v>-2.0470979856336205E-5</v>
      </c>
      <c r="H456" s="41">
        <f t="shared" si="86"/>
        <v>8.3000000000000004E-2</v>
      </c>
      <c r="I456" s="41">
        <f t="shared" si="87"/>
        <v>3.7000000000000002E-3</v>
      </c>
      <c r="J456" s="41">
        <f t="shared" si="88"/>
        <v>8.6699999999999999E-2</v>
      </c>
      <c r="K456" s="7">
        <f t="shared" si="92"/>
        <v>1144.7473583631097</v>
      </c>
      <c r="L456" s="29">
        <f t="shared" si="89"/>
        <v>7.7873559748697884E-6</v>
      </c>
      <c r="M456" s="38">
        <f t="shared" si="81"/>
        <v>5533.5914862728978</v>
      </c>
      <c r="N456" s="39">
        <f t="shared" si="90"/>
        <v>3.7643281208120685E-5</v>
      </c>
      <c r="O456" s="7">
        <v>215399.88</v>
      </c>
      <c r="P456" s="7">
        <v>119502.64</v>
      </c>
      <c r="Q456" s="7">
        <v>0</v>
      </c>
      <c r="R456" s="7"/>
      <c r="S456" s="7">
        <v>18093.62</v>
      </c>
      <c r="T456" s="7">
        <v>1239.06</v>
      </c>
      <c r="U456" s="7">
        <f t="shared" si="82"/>
        <v>18253.123939563458</v>
      </c>
      <c r="V456" s="7">
        <f t="shared" si="83"/>
        <v>1144.7473583631097</v>
      </c>
      <c r="W456" s="7">
        <f t="shared" si="84"/>
        <v>5533.5914862728978</v>
      </c>
      <c r="X456" s="7"/>
      <c r="Y456" s="7"/>
      <c r="Z456" s="7"/>
      <c r="AA456" s="7"/>
      <c r="AB456" s="7"/>
      <c r="AC456" s="7"/>
      <c r="AD456" s="7"/>
      <c r="AE456" s="7"/>
      <c r="AF456" s="7"/>
      <c r="AG456" s="31" t="s">
        <v>920</v>
      </c>
      <c r="AH456" s="12" t="s">
        <v>921</v>
      </c>
      <c r="AK456" s="12" t="e">
        <f>VLOOKUP(AH456,#REF!,1,0)</f>
        <v>#REF!</v>
      </c>
    </row>
    <row r="457" spans="1:37" s="12" customFormat="1" x14ac:dyDescent="0.25">
      <c r="A457" s="5">
        <v>6836</v>
      </c>
      <c r="B457" s="5" t="s">
        <v>1139</v>
      </c>
      <c r="C457" s="6" t="s">
        <v>838</v>
      </c>
      <c r="D457" s="7">
        <f t="shared" si="78"/>
        <v>21746.026480120061</v>
      </c>
      <c r="E457" s="8">
        <f t="shared" si="79"/>
        <v>1.4793137368037873E-4</v>
      </c>
      <c r="F457" s="8">
        <v>1.4332535995152239E-4</v>
      </c>
      <c r="G457" s="13">
        <f t="shared" si="85"/>
        <v>4.6060137288563387E-6</v>
      </c>
      <c r="H457" s="41">
        <f t="shared" si="86"/>
        <v>8.3000000000000004E-2</v>
      </c>
      <c r="I457" s="41">
        <f t="shared" si="87"/>
        <v>3.7000000000000002E-3</v>
      </c>
      <c r="J457" s="41">
        <f t="shared" si="88"/>
        <v>8.6699999999999999E-2</v>
      </c>
      <c r="K457" s="7">
        <f t="shared" si="92"/>
        <v>930.94218857924852</v>
      </c>
      <c r="L457" s="29">
        <f t="shared" si="89"/>
        <v>6.33290669904427E-6</v>
      </c>
      <c r="M457" s="38">
        <f t="shared" si="81"/>
        <v>6592.4949279413731</v>
      </c>
      <c r="N457" s="39">
        <f t="shared" si="90"/>
        <v>4.4846668036702965E-5</v>
      </c>
      <c r="O457" s="7">
        <v>256618.11</v>
      </c>
      <c r="P457" s="7">
        <v>15722.59</v>
      </c>
      <c r="Q457" s="7">
        <v>0</v>
      </c>
      <c r="R457" s="7"/>
      <c r="S457" s="7">
        <v>21556</v>
      </c>
      <c r="T457" s="7">
        <v>1007.64</v>
      </c>
      <c r="U457" s="7">
        <f t="shared" si="82"/>
        <v>21746.026480120061</v>
      </c>
      <c r="V457" s="7">
        <f t="shared" si="83"/>
        <v>930.94218857924852</v>
      </c>
      <c r="W457" s="7">
        <f t="shared" si="84"/>
        <v>6592.4949279413731</v>
      </c>
      <c r="X457" s="7"/>
      <c r="Y457" s="7"/>
      <c r="Z457" s="7"/>
      <c r="AA457" s="7"/>
      <c r="AB457" s="7"/>
      <c r="AC457" s="7"/>
      <c r="AD457" s="7"/>
      <c r="AE457" s="7"/>
      <c r="AF457" s="7"/>
      <c r="AG457" s="31" t="s">
        <v>922</v>
      </c>
      <c r="AH457" s="12" t="s">
        <v>923</v>
      </c>
      <c r="AK457" s="12" t="e">
        <f>VLOOKUP(AH457,#REF!,1,0)</f>
        <v>#REF!</v>
      </c>
    </row>
    <row r="458" spans="1:37" s="12" customFormat="1" x14ac:dyDescent="0.25">
      <c r="A458" s="5">
        <v>6840</v>
      </c>
      <c r="B458" s="5" t="s">
        <v>1139</v>
      </c>
      <c r="C458" s="6" t="s">
        <v>840</v>
      </c>
      <c r="D458" s="7">
        <f t="shared" ref="D458:D520" si="93">U458</f>
        <v>125675.14548396402</v>
      </c>
      <c r="E458" s="8">
        <f t="shared" ref="E458:E521" si="94">D458/($D$578)</f>
        <v>8.5492845904147901E-4</v>
      </c>
      <c r="F458" s="8">
        <v>9.0472634658860331E-4</v>
      </c>
      <c r="G458" s="13">
        <f t="shared" si="85"/>
        <v>-4.9797887547124308E-5</v>
      </c>
      <c r="H458" s="41">
        <f t="shared" si="86"/>
        <v>8.3000000000000004E-2</v>
      </c>
      <c r="I458" s="41">
        <f t="shared" si="87"/>
        <v>3.7000000000000002E-3</v>
      </c>
      <c r="J458" s="41">
        <f t="shared" si="88"/>
        <v>8.6699999999999999E-2</v>
      </c>
      <c r="K458" s="7">
        <f t="shared" si="92"/>
        <v>5263.5595512242271</v>
      </c>
      <c r="L458" s="29">
        <f t="shared" si="89"/>
        <v>3.5806338945319757E-5</v>
      </c>
      <c r="M458" s="38">
        <f t="shared" ref="M458:M521" si="95">W458</f>
        <v>38099.501071091894</v>
      </c>
      <c r="N458" s="39">
        <f t="shared" si="90"/>
        <v>2.5917891414029801E-4</v>
      </c>
      <c r="O458" s="7">
        <v>1483179.16</v>
      </c>
      <c r="P458" s="7">
        <v>56593.16</v>
      </c>
      <c r="Q458" s="7">
        <v>0</v>
      </c>
      <c r="R458" s="7"/>
      <c r="S458" s="7">
        <v>124576.94</v>
      </c>
      <c r="T458" s="7">
        <v>5697.21</v>
      </c>
      <c r="U458" s="7">
        <f t="shared" ref="U458:U521" si="96">S458/$S$578*$U$579</f>
        <v>125675.14548396402</v>
      </c>
      <c r="V458" s="7">
        <f t="shared" ref="V458:V521" si="97">T458/$T$578*$V$579</f>
        <v>5263.5595512242271</v>
      </c>
      <c r="W458" s="7">
        <f t="shared" ref="W458:W521" si="98">S458/$S$578*$W$579</f>
        <v>38099.501071091894</v>
      </c>
      <c r="X458" s="7"/>
      <c r="Y458" s="7"/>
      <c r="Z458" s="7"/>
      <c r="AA458" s="7"/>
      <c r="AB458" s="7"/>
      <c r="AC458" s="7"/>
      <c r="AD458" s="7"/>
      <c r="AE458" s="7"/>
      <c r="AF458" s="7"/>
      <c r="AG458" s="31" t="s">
        <v>924</v>
      </c>
      <c r="AH458" s="12" t="s">
        <v>925</v>
      </c>
      <c r="AK458" s="12" t="e">
        <f>VLOOKUP(AH458,#REF!,1,0)</f>
        <v>#REF!</v>
      </c>
    </row>
    <row r="459" spans="1:37" s="12" customFormat="1" x14ac:dyDescent="0.25">
      <c r="A459" s="5">
        <v>6841</v>
      </c>
      <c r="B459" s="5" t="s">
        <v>1139</v>
      </c>
      <c r="C459" s="6" t="s">
        <v>842</v>
      </c>
      <c r="D459" s="7">
        <f t="shared" si="93"/>
        <v>17563.487589495038</v>
      </c>
      <c r="E459" s="8">
        <f t="shared" si="94"/>
        <v>1.1947887804273197E-4</v>
      </c>
      <c r="F459" s="8">
        <v>1.1291988207058081E-4</v>
      </c>
      <c r="G459" s="13">
        <f t="shared" ref="G459:G522" si="99">E459-F459</f>
        <v>6.5589959721511611E-6</v>
      </c>
      <c r="H459" s="41">
        <f t="shared" ref="H459:H522" si="100">IF(OR($B459="City",$B459="County",$B459="Other Local Government",$B459="Consolidated Government"),0.0857,IF(OR($B459="School District"),0.083,IF(OR($B459="State Agency",$B459="University"),0.0867,)))</f>
        <v>8.3000000000000004E-2</v>
      </c>
      <c r="I459" s="41">
        <f t="shared" ref="I459:I522" si="101">IF(OR($B459="City",$B459="County",$B459="Other Local Government",$B459="Consolidated Government"),0.001,IF(OR($B459="School District"),0.0037,IF(OR($B459="State Agency",$B459="University"),0,)))</f>
        <v>3.7000000000000002E-3</v>
      </c>
      <c r="J459" s="41">
        <f t="shared" ref="J459:J522" si="102">H459+I459</f>
        <v>8.6699999999999999E-2</v>
      </c>
      <c r="K459" s="7">
        <f t="shared" si="92"/>
        <v>870.48323813997854</v>
      </c>
      <c r="L459" s="29">
        <f t="shared" ref="L459:L522" si="103">K459/$D$578</f>
        <v>5.9216234883882247E-6</v>
      </c>
      <c r="M459" s="38">
        <f t="shared" si="95"/>
        <v>5324.5222963633596</v>
      </c>
      <c r="N459" s="39">
        <f t="shared" ref="N459:N522" si="104">M459/($D$578)</f>
        <v>3.6221049312751857E-5</v>
      </c>
      <c r="O459" s="7">
        <v>207262.71</v>
      </c>
      <c r="P459" s="7">
        <v>47392.36</v>
      </c>
      <c r="Q459" s="7">
        <v>0</v>
      </c>
      <c r="R459" s="7"/>
      <c r="S459" s="7">
        <v>17410.009999999998</v>
      </c>
      <c r="T459" s="7">
        <v>942.2</v>
      </c>
      <c r="U459" s="7">
        <f t="shared" si="96"/>
        <v>17563.487589495038</v>
      </c>
      <c r="V459" s="7">
        <f t="shared" si="97"/>
        <v>870.48323813997854</v>
      </c>
      <c r="W459" s="7">
        <f t="shared" si="98"/>
        <v>5324.5222963633596</v>
      </c>
      <c r="X459" s="7"/>
      <c r="Y459" s="7"/>
      <c r="Z459" s="7"/>
      <c r="AA459" s="7"/>
      <c r="AB459" s="7"/>
      <c r="AC459" s="7"/>
      <c r="AD459" s="7"/>
      <c r="AE459" s="7"/>
      <c r="AF459" s="7"/>
      <c r="AG459" s="31" t="s">
        <v>926</v>
      </c>
      <c r="AH459" s="12" t="s">
        <v>927</v>
      </c>
      <c r="AK459" s="12" t="e">
        <f>VLOOKUP(AH459,#REF!,1,0)</f>
        <v>#REF!</v>
      </c>
    </row>
    <row r="460" spans="1:37" s="12" customFormat="1" x14ac:dyDescent="0.25">
      <c r="A460" s="5">
        <v>6954</v>
      </c>
      <c r="B460" s="5" t="s">
        <v>1139</v>
      </c>
      <c r="C460" s="6" t="s">
        <v>844</v>
      </c>
      <c r="D460" s="7">
        <f t="shared" si="93"/>
        <v>7340.2725762106138</v>
      </c>
      <c r="E460" s="8">
        <f t="shared" si="94"/>
        <v>4.9933564018232236E-5</v>
      </c>
      <c r="F460" s="8">
        <v>5.4986925419846262E-5</v>
      </c>
      <c r="G460" s="13">
        <f t="shared" si="99"/>
        <v>-5.0533614016140259E-6</v>
      </c>
      <c r="H460" s="41">
        <f t="shared" si="100"/>
        <v>8.3000000000000004E-2</v>
      </c>
      <c r="I460" s="41">
        <f t="shared" si="101"/>
        <v>3.7000000000000002E-3</v>
      </c>
      <c r="J460" s="41">
        <f t="shared" si="102"/>
        <v>8.6699999999999999E-2</v>
      </c>
      <c r="K460" s="7">
        <f t="shared" si="92"/>
        <v>555.16172553418926</v>
      </c>
      <c r="L460" s="29">
        <f t="shared" si="103"/>
        <v>3.7765904841567441E-6</v>
      </c>
      <c r="M460" s="38">
        <f t="shared" si="95"/>
        <v>2225.2667526462269</v>
      </c>
      <c r="N460" s="39">
        <f t="shared" si="104"/>
        <v>1.5137789325565762E-5</v>
      </c>
      <c r="O460" s="7">
        <v>86620.77</v>
      </c>
      <c r="P460" s="7">
        <v>75786.63</v>
      </c>
      <c r="Q460" s="7">
        <v>0</v>
      </c>
      <c r="R460" s="7"/>
      <c r="S460" s="7">
        <v>7276.13</v>
      </c>
      <c r="T460" s="7">
        <v>600.9</v>
      </c>
      <c r="U460" s="7">
        <f t="shared" si="96"/>
        <v>7340.2725762106138</v>
      </c>
      <c r="V460" s="7">
        <f t="shared" si="97"/>
        <v>555.16172553418926</v>
      </c>
      <c r="W460" s="7">
        <f t="shared" si="98"/>
        <v>2225.2667526462269</v>
      </c>
      <c r="X460" s="7"/>
      <c r="Y460" s="7"/>
      <c r="Z460" s="7"/>
      <c r="AA460" s="7"/>
      <c r="AB460" s="7"/>
      <c r="AC460" s="7"/>
      <c r="AD460" s="7"/>
      <c r="AE460" s="7"/>
      <c r="AF460" s="7"/>
      <c r="AG460" s="31" t="s">
        <v>928</v>
      </c>
      <c r="AH460" s="12" t="s">
        <v>929</v>
      </c>
      <c r="AK460" s="12" t="e">
        <f>VLOOKUP(AH460,#REF!,1,0)</f>
        <v>#REF!</v>
      </c>
    </row>
    <row r="461" spans="1:37" s="12" customFormat="1" x14ac:dyDescent="0.25">
      <c r="A461" s="5">
        <v>6975</v>
      </c>
      <c r="B461" s="5" t="s">
        <v>1139</v>
      </c>
      <c r="C461" s="6" t="s">
        <v>846</v>
      </c>
      <c r="D461" s="7">
        <f t="shared" si="93"/>
        <v>54476.368812173961</v>
      </c>
      <c r="E461" s="8">
        <f t="shared" si="94"/>
        <v>3.7058559083752863E-4</v>
      </c>
      <c r="F461" s="8">
        <v>3.8732474970102861E-4</v>
      </c>
      <c r="G461" s="13">
        <f t="shared" si="99"/>
        <v>-1.6739158863499982E-5</v>
      </c>
      <c r="H461" s="41">
        <f t="shared" si="100"/>
        <v>8.3000000000000004E-2</v>
      </c>
      <c r="I461" s="41">
        <f t="shared" si="101"/>
        <v>3.7000000000000002E-3</v>
      </c>
      <c r="J461" s="41">
        <f t="shared" si="102"/>
        <v>8.6699999999999999E-2</v>
      </c>
      <c r="K461" s="7">
        <f t="shared" si="92"/>
        <v>2929.4782063164807</v>
      </c>
      <c r="L461" s="29">
        <f t="shared" si="103"/>
        <v>1.9928318197501628E-5</v>
      </c>
      <c r="M461" s="38">
        <f t="shared" si="95"/>
        <v>16514.97966376695</v>
      </c>
      <c r="N461" s="39">
        <f t="shared" si="104"/>
        <v>1.1234620863715032E-4</v>
      </c>
      <c r="O461" s="7">
        <v>642861.18999999994</v>
      </c>
      <c r="P461" s="7">
        <v>214152.49</v>
      </c>
      <c r="Q461" s="7">
        <v>0</v>
      </c>
      <c r="R461" s="7"/>
      <c r="S461" s="7">
        <v>54000.33</v>
      </c>
      <c r="T461" s="7">
        <v>3170.83</v>
      </c>
      <c r="U461" s="7">
        <f t="shared" si="96"/>
        <v>54476.368812173961</v>
      </c>
      <c r="V461" s="7">
        <f t="shared" si="97"/>
        <v>2929.4782063164807</v>
      </c>
      <c r="W461" s="7">
        <f t="shared" si="98"/>
        <v>16514.97966376695</v>
      </c>
      <c r="X461" s="7"/>
      <c r="Y461" s="7"/>
      <c r="Z461" s="7"/>
      <c r="AA461" s="7"/>
      <c r="AB461" s="7"/>
      <c r="AC461" s="7"/>
      <c r="AD461" s="7"/>
      <c r="AE461" s="7"/>
      <c r="AF461" s="7"/>
      <c r="AG461" s="31" t="s">
        <v>930</v>
      </c>
      <c r="AH461" s="12" t="s">
        <v>931</v>
      </c>
      <c r="AK461" s="12" t="e">
        <f>VLOOKUP(AH461,#REF!,1,0)</f>
        <v>#REF!</v>
      </c>
    </row>
    <row r="462" spans="1:37" s="12" customFormat="1" x14ac:dyDescent="0.25">
      <c r="A462" s="5">
        <v>6955</v>
      </c>
      <c r="B462" s="5" t="s">
        <v>1139</v>
      </c>
      <c r="C462" s="6" t="s">
        <v>848</v>
      </c>
      <c r="D462" s="7">
        <f t="shared" si="93"/>
        <v>52963.821499015743</v>
      </c>
      <c r="E462" s="8">
        <f t="shared" si="94"/>
        <v>3.6029620753356669E-4</v>
      </c>
      <c r="F462" s="8">
        <v>3.1784599270420722E-4</v>
      </c>
      <c r="G462" s="13">
        <f t="shared" si="99"/>
        <v>4.2450214829359463E-5</v>
      </c>
      <c r="H462" s="41">
        <f t="shared" si="100"/>
        <v>8.3000000000000004E-2</v>
      </c>
      <c r="I462" s="41">
        <f t="shared" si="101"/>
        <v>3.7000000000000002E-3</v>
      </c>
      <c r="J462" s="41">
        <f t="shared" si="102"/>
        <v>8.6699999999999999E-2</v>
      </c>
      <c r="K462" s="7">
        <f t="shared" si="92"/>
        <v>2136.5827227286095</v>
      </c>
      <c r="L462" s="29">
        <f t="shared" si="103"/>
        <v>1.4534499782935145E-5</v>
      </c>
      <c r="M462" s="38">
        <f t="shared" si="95"/>
        <v>16056.437938942754</v>
      </c>
      <c r="N462" s="39">
        <f t="shared" si="104"/>
        <v>1.0922689360711367E-4</v>
      </c>
      <c r="O462" s="7">
        <v>625010.82999999996</v>
      </c>
      <c r="P462" s="7">
        <v>0</v>
      </c>
      <c r="Q462" s="7">
        <v>0</v>
      </c>
      <c r="R462" s="7"/>
      <c r="S462" s="7">
        <v>52501</v>
      </c>
      <c r="T462" s="7">
        <v>2312.61</v>
      </c>
      <c r="U462" s="7">
        <f t="shared" si="96"/>
        <v>52963.821499015743</v>
      </c>
      <c r="V462" s="7">
        <f t="shared" si="97"/>
        <v>2136.5827227286095</v>
      </c>
      <c r="W462" s="7">
        <f t="shared" si="98"/>
        <v>16056.437938942754</v>
      </c>
      <c r="X462" s="7"/>
      <c r="Y462" s="7"/>
      <c r="Z462" s="7"/>
      <c r="AA462" s="7"/>
      <c r="AB462" s="7"/>
      <c r="AC462" s="7"/>
      <c r="AD462" s="7"/>
      <c r="AE462" s="7"/>
      <c r="AF462" s="7"/>
      <c r="AG462" s="31" t="s">
        <v>932</v>
      </c>
      <c r="AH462" s="12" t="s">
        <v>933</v>
      </c>
      <c r="AK462" s="12" t="e">
        <f>VLOOKUP(AH462,#REF!,1,0)</f>
        <v>#REF!</v>
      </c>
    </row>
    <row r="463" spans="1:37" s="12" customFormat="1" x14ac:dyDescent="0.25">
      <c r="A463" s="5">
        <v>6956</v>
      </c>
      <c r="B463" s="5" t="s">
        <v>1139</v>
      </c>
      <c r="C463" s="6" t="s">
        <v>850</v>
      </c>
      <c r="D463" s="7">
        <f t="shared" si="93"/>
        <v>30742.390724093468</v>
      </c>
      <c r="E463" s="8">
        <f t="shared" si="94"/>
        <v>2.0913080806700881E-4</v>
      </c>
      <c r="F463" s="8">
        <v>2.15377880946062E-4</v>
      </c>
      <c r="G463" s="13">
        <f t="shared" si="99"/>
        <v>-6.2470728790531846E-6</v>
      </c>
      <c r="H463" s="41">
        <f t="shared" si="100"/>
        <v>8.3000000000000004E-2</v>
      </c>
      <c r="I463" s="41">
        <f t="shared" si="101"/>
        <v>3.7000000000000002E-3</v>
      </c>
      <c r="J463" s="41">
        <f t="shared" si="102"/>
        <v>8.6699999999999999E-2</v>
      </c>
      <c r="K463" s="7">
        <f t="shared" si="92"/>
        <v>1321.8189115597859</v>
      </c>
      <c r="L463" s="29">
        <f t="shared" si="103"/>
        <v>8.9919180187930407E-6</v>
      </c>
      <c r="M463" s="38">
        <f t="shared" si="95"/>
        <v>9319.8201108903995</v>
      </c>
      <c r="N463" s="39">
        <f t="shared" si="104"/>
        <v>6.3399802842989294E-5</v>
      </c>
      <c r="O463" s="7">
        <v>362782.01</v>
      </c>
      <c r="P463" s="7">
        <v>23895.61</v>
      </c>
      <c r="Q463" s="7">
        <v>0</v>
      </c>
      <c r="R463" s="7"/>
      <c r="S463" s="7">
        <v>30473.75</v>
      </c>
      <c r="T463" s="7">
        <v>1430.72</v>
      </c>
      <c r="U463" s="7">
        <f t="shared" si="96"/>
        <v>30742.390724093468</v>
      </c>
      <c r="V463" s="7">
        <f t="shared" si="97"/>
        <v>1321.8189115597859</v>
      </c>
      <c r="W463" s="7">
        <f t="shared" si="98"/>
        <v>9319.8201108903995</v>
      </c>
      <c r="X463" s="7"/>
      <c r="Y463" s="7"/>
      <c r="Z463" s="7"/>
      <c r="AA463" s="7"/>
      <c r="AB463" s="7"/>
      <c r="AC463" s="7"/>
      <c r="AD463" s="7"/>
      <c r="AE463" s="7"/>
      <c r="AF463" s="7"/>
      <c r="AG463" s="31" t="s">
        <v>934</v>
      </c>
      <c r="AH463" s="12" t="s">
        <v>935</v>
      </c>
      <c r="AK463" s="12" t="e">
        <f>VLOOKUP(AH463,#REF!,1,0)</f>
        <v>#REF!</v>
      </c>
    </row>
    <row r="464" spans="1:37" s="12" customFormat="1" x14ac:dyDescent="0.25">
      <c r="A464" s="5">
        <v>6957</v>
      </c>
      <c r="B464" s="5" t="s">
        <v>1139</v>
      </c>
      <c r="C464" s="6" t="s">
        <v>852</v>
      </c>
      <c r="D464" s="7">
        <f t="shared" si="93"/>
        <v>37295.545110433559</v>
      </c>
      <c r="E464" s="8">
        <f t="shared" si="94"/>
        <v>2.5370985478145652E-4</v>
      </c>
      <c r="F464" s="8">
        <v>2.5052714942993111E-4</v>
      </c>
      <c r="G464" s="13">
        <f t="shared" si="99"/>
        <v>3.1827053515254083E-6</v>
      </c>
      <c r="H464" s="41">
        <f t="shared" si="100"/>
        <v>8.3000000000000004E-2</v>
      </c>
      <c r="I464" s="41">
        <f t="shared" si="101"/>
        <v>3.7000000000000002E-3</v>
      </c>
      <c r="J464" s="41">
        <f t="shared" si="102"/>
        <v>8.6699999999999999E-2</v>
      </c>
      <c r="K464" s="7">
        <f t="shared" si="92"/>
        <v>1783.492843772616</v>
      </c>
      <c r="L464" s="29">
        <f t="shared" si="103"/>
        <v>1.2132540469846403E-5</v>
      </c>
      <c r="M464" s="38">
        <f t="shared" si="95"/>
        <v>11306.465215615999</v>
      </c>
      <c r="N464" s="39">
        <f t="shared" si="104"/>
        <v>7.6914324202839829E-5</v>
      </c>
      <c r="O464" s="7">
        <v>440113.62</v>
      </c>
      <c r="P464" s="7">
        <v>81629.570000000007</v>
      </c>
      <c r="Q464" s="7">
        <v>0</v>
      </c>
      <c r="R464" s="7"/>
      <c r="S464" s="7">
        <v>36969.64</v>
      </c>
      <c r="T464" s="7">
        <v>1930.43</v>
      </c>
      <c r="U464" s="7">
        <f t="shared" si="96"/>
        <v>37295.545110433559</v>
      </c>
      <c r="V464" s="7">
        <f t="shared" si="97"/>
        <v>1783.492843772616</v>
      </c>
      <c r="W464" s="7">
        <f t="shared" si="98"/>
        <v>11306.465215615999</v>
      </c>
      <c r="X464" s="7"/>
      <c r="Y464" s="7"/>
      <c r="Z464" s="7"/>
      <c r="AA464" s="7"/>
      <c r="AB464" s="7"/>
      <c r="AC464" s="7"/>
      <c r="AD464" s="7"/>
      <c r="AE464" s="7"/>
      <c r="AF464" s="7"/>
      <c r="AG464" s="31" t="s">
        <v>936</v>
      </c>
      <c r="AH464" s="12" t="s">
        <v>937</v>
      </c>
      <c r="AK464" s="12" t="e">
        <f>VLOOKUP(AH464,#REF!,1,0)</f>
        <v>#REF!</v>
      </c>
    </row>
    <row r="465" spans="1:37" s="12" customFormat="1" x14ac:dyDescent="0.25">
      <c r="A465" s="5">
        <v>7003</v>
      </c>
      <c r="B465" s="5" t="s">
        <v>1139</v>
      </c>
      <c r="C465" s="6" t="s">
        <v>854</v>
      </c>
      <c r="D465" s="7">
        <f t="shared" si="93"/>
        <v>12171.510084738382</v>
      </c>
      <c r="E465" s="8">
        <f t="shared" si="94"/>
        <v>8.27989521785035E-5</v>
      </c>
      <c r="F465" s="8">
        <v>8.7306708341570289E-5</v>
      </c>
      <c r="G465" s="13">
        <f t="shared" si="99"/>
        <v>-4.5077561630667892E-6</v>
      </c>
      <c r="H465" s="41">
        <f t="shared" si="100"/>
        <v>8.3000000000000004E-2</v>
      </c>
      <c r="I465" s="41">
        <f t="shared" si="101"/>
        <v>3.7000000000000002E-3</v>
      </c>
      <c r="J465" s="41">
        <f t="shared" si="102"/>
        <v>8.6699999999999999E-2</v>
      </c>
      <c r="K465" s="7">
        <f t="shared" si="92"/>
        <v>621.57972594798991</v>
      </c>
      <c r="L465" s="29">
        <f t="shared" si="103"/>
        <v>4.2284112362053849E-6</v>
      </c>
      <c r="M465" s="38">
        <f t="shared" si="95"/>
        <v>3689.8979485921254</v>
      </c>
      <c r="N465" s="39">
        <f t="shared" si="104"/>
        <v>2.5101214365514325E-5</v>
      </c>
      <c r="O465" s="7">
        <v>143633.46</v>
      </c>
      <c r="P465" s="7">
        <v>38200.11</v>
      </c>
      <c r="Q465" s="7">
        <v>0</v>
      </c>
      <c r="R465" s="7"/>
      <c r="S465" s="7">
        <v>12065.15</v>
      </c>
      <c r="T465" s="7">
        <v>672.79</v>
      </c>
      <c r="U465" s="7">
        <f t="shared" si="96"/>
        <v>12171.510084738382</v>
      </c>
      <c r="V465" s="7">
        <f t="shared" si="97"/>
        <v>621.57972594798991</v>
      </c>
      <c r="W465" s="7">
        <f t="shared" si="98"/>
        <v>3689.8979485921254</v>
      </c>
      <c r="X465" s="7"/>
      <c r="Y465" s="7"/>
      <c r="Z465" s="7"/>
      <c r="AA465" s="7"/>
      <c r="AB465" s="7"/>
      <c r="AC465" s="7"/>
      <c r="AD465" s="7"/>
      <c r="AE465" s="7"/>
      <c r="AF465" s="7"/>
      <c r="AG465" s="31" t="s">
        <v>938</v>
      </c>
      <c r="AH465" s="12" t="s">
        <v>939</v>
      </c>
      <c r="AK465" s="12" t="e">
        <f>VLOOKUP(AH465,#REF!,1,0)</f>
        <v>#REF!</v>
      </c>
    </row>
    <row r="466" spans="1:37" s="12" customFormat="1" x14ac:dyDescent="0.25">
      <c r="A466" s="21">
        <v>10056</v>
      </c>
      <c r="B466" s="21" t="s">
        <v>1139</v>
      </c>
      <c r="C466" s="22" t="s">
        <v>1149</v>
      </c>
      <c r="D466" s="7">
        <f t="shared" si="93"/>
        <v>9426.3415777253394</v>
      </c>
      <c r="E466" s="8">
        <f t="shared" si="94"/>
        <v>6.4124434854715535E-5</v>
      </c>
      <c r="F466" s="8">
        <v>0</v>
      </c>
      <c r="G466" s="13">
        <f t="shared" si="99"/>
        <v>6.4124434854715535E-5</v>
      </c>
      <c r="H466" s="41">
        <f t="shared" si="100"/>
        <v>8.3000000000000004E-2</v>
      </c>
      <c r="I466" s="41">
        <f t="shared" si="101"/>
        <v>3.7000000000000002E-3</v>
      </c>
      <c r="J466" s="41">
        <f t="shared" si="102"/>
        <v>8.6699999999999999E-2</v>
      </c>
      <c r="K466" s="7">
        <f t="shared" si="92"/>
        <v>380.141194189212</v>
      </c>
      <c r="L466" s="34">
        <f t="shared" si="103"/>
        <v>2.5859808963407118E-6</v>
      </c>
      <c r="M466" s="38">
        <f t="shared" si="95"/>
        <v>2857.6765091777856</v>
      </c>
      <c r="N466" s="39">
        <f t="shared" si="104"/>
        <v>1.9439873851127826E-5</v>
      </c>
      <c r="O466" s="16">
        <v>111237.85</v>
      </c>
      <c r="P466" s="16">
        <v>0</v>
      </c>
      <c r="Q466" s="16">
        <v>0</v>
      </c>
      <c r="R466" s="16"/>
      <c r="S466" s="16">
        <v>9343.9699999999993</v>
      </c>
      <c r="T466" s="16">
        <v>411.46</v>
      </c>
      <c r="U466" s="16">
        <f t="shared" si="96"/>
        <v>9426.3415777253394</v>
      </c>
      <c r="V466" s="16">
        <f t="shared" si="97"/>
        <v>380.141194189212</v>
      </c>
      <c r="W466" s="16">
        <f t="shared" si="98"/>
        <v>2857.6765091777856</v>
      </c>
      <c r="X466" s="7"/>
      <c r="Y466" s="7"/>
      <c r="Z466" s="7"/>
      <c r="AA466" s="7"/>
      <c r="AB466" s="7"/>
      <c r="AC466" s="7"/>
      <c r="AD466" s="7"/>
      <c r="AE466" s="7"/>
      <c r="AF466" s="7"/>
      <c r="AG466" s="31" t="s">
        <v>940</v>
      </c>
      <c r="AH466" s="12" t="s">
        <v>941</v>
      </c>
      <c r="AK466" s="12" t="e">
        <f>VLOOKUP(AH466,#REF!,1,0)</f>
        <v>#REF!</v>
      </c>
    </row>
    <row r="467" spans="1:37" s="12" customFormat="1" x14ac:dyDescent="0.25">
      <c r="A467" s="5">
        <v>6959</v>
      </c>
      <c r="B467" s="5" t="s">
        <v>1139</v>
      </c>
      <c r="C467" s="6" t="s">
        <v>856</v>
      </c>
      <c r="D467" s="7">
        <f t="shared" si="93"/>
        <v>29525.940842378011</v>
      </c>
      <c r="E467" s="8">
        <f t="shared" si="94"/>
        <v>2.0085568239381924E-4</v>
      </c>
      <c r="F467" s="8">
        <v>1.736756766542967E-4</v>
      </c>
      <c r="G467" s="13">
        <f t="shared" si="99"/>
        <v>2.7180005739522539E-5</v>
      </c>
      <c r="H467" s="41">
        <f t="shared" si="100"/>
        <v>8.3000000000000004E-2</v>
      </c>
      <c r="I467" s="41">
        <f t="shared" si="101"/>
        <v>3.7000000000000002E-3</v>
      </c>
      <c r="J467" s="41">
        <f t="shared" si="102"/>
        <v>8.6699999999999999E-2</v>
      </c>
      <c r="K467" s="7">
        <f t="shared" si="92"/>
        <v>1191.19099281577</v>
      </c>
      <c r="L467" s="29">
        <f t="shared" si="103"/>
        <v>8.1032974021265007E-6</v>
      </c>
      <c r="M467" s="38">
        <f t="shared" si="95"/>
        <v>8951.0428686371852</v>
      </c>
      <c r="N467" s="39">
        <f t="shared" si="104"/>
        <v>6.0891127334916493E-5</v>
      </c>
      <c r="O467" s="7">
        <v>348428.3</v>
      </c>
      <c r="P467" s="7">
        <v>0</v>
      </c>
      <c r="Q467" s="7">
        <v>0</v>
      </c>
      <c r="R467" s="7"/>
      <c r="S467" s="7">
        <v>29267.93</v>
      </c>
      <c r="T467" s="7">
        <v>1289.33</v>
      </c>
      <c r="U467" s="7">
        <f t="shared" si="96"/>
        <v>29525.940842378011</v>
      </c>
      <c r="V467" s="7">
        <f t="shared" si="97"/>
        <v>1191.19099281577</v>
      </c>
      <c r="W467" s="7">
        <f t="shared" si="98"/>
        <v>8951.0428686371852</v>
      </c>
      <c r="X467" s="7"/>
      <c r="Y467" s="7"/>
      <c r="Z467" s="7"/>
      <c r="AA467" s="7"/>
      <c r="AB467" s="7"/>
      <c r="AC467" s="7"/>
      <c r="AD467" s="7"/>
      <c r="AE467" s="7"/>
      <c r="AF467" s="7"/>
      <c r="AG467" s="31" t="s">
        <v>942</v>
      </c>
      <c r="AH467" s="12" t="s">
        <v>943</v>
      </c>
      <c r="AK467" s="12" t="e">
        <f>VLOOKUP(AH467,#REF!,1,0)</f>
        <v>#REF!</v>
      </c>
    </row>
    <row r="468" spans="1:37" s="12" customFormat="1" x14ac:dyDescent="0.25">
      <c r="A468" s="5">
        <v>6953</v>
      </c>
      <c r="B468" s="5" t="s">
        <v>1139</v>
      </c>
      <c r="C468" s="6" t="s">
        <v>858</v>
      </c>
      <c r="D468" s="7">
        <f t="shared" si="93"/>
        <v>23257.494360715005</v>
      </c>
      <c r="E468" s="8">
        <f t="shared" si="94"/>
        <v>1.5821341394435924E-4</v>
      </c>
      <c r="F468" s="8">
        <v>1.6334681676193129E-4</v>
      </c>
      <c r="G468" s="13">
        <f t="shared" si="99"/>
        <v>-5.1334028175720431E-6</v>
      </c>
      <c r="H468" s="41">
        <f t="shared" si="100"/>
        <v>8.3000000000000004E-2</v>
      </c>
      <c r="I468" s="41">
        <f t="shared" si="101"/>
        <v>3.7000000000000002E-3</v>
      </c>
      <c r="J468" s="41">
        <f t="shared" si="102"/>
        <v>8.6699999999999999E-2</v>
      </c>
      <c r="K468" s="7">
        <f t="shared" si="92"/>
        <v>974.63264955530428</v>
      </c>
      <c r="L468" s="29">
        <f t="shared" si="103"/>
        <v>6.6301191536885918E-6</v>
      </c>
      <c r="M468" s="38">
        <f t="shared" si="95"/>
        <v>7050.709413501655</v>
      </c>
      <c r="N468" s="39">
        <f t="shared" si="104"/>
        <v>4.7963756961024299E-5</v>
      </c>
      <c r="O468" s="7">
        <v>274455.48</v>
      </c>
      <c r="P468" s="7">
        <v>10676.98</v>
      </c>
      <c r="Q468" s="7">
        <v>0</v>
      </c>
      <c r="R468" s="7"/>
      <c r="S468" s="7">
        <v>23054.26</v>
      </c>
      <c r="T468" s="7">
        <v>1054.93</v>
      </c>
      <c r="U468" s="7">
        <f t="shared" si="96"/>
        <v>23257.494360715005</v>
      </c>
      <c r="V468" s="7">
        <f t="shared" si="97"/>
        <v>974.63264955530428</v>
      </c>
      <c r="W468" s="7">
        <f t="shared" si="98"/>
        <v>7050.709413501655</v>
      </c>
      <c r="X468" s="7"/>
      <c r="Y468" s="7"/>
      <c r="Z468" s="7"/>
      <c r="AA468" s="7"/>
      <c r="AB468" s="7"/>
      <c r="AC468" s="7"/>
      <c r="AD468" s="7"/>
      <c r="AE468" s="7"/>
      <c r="AF468" s="7"/>
      <c r="AG468" s="31" t="s">
        <v>944</v>
      </c>
      <c r="AH468" s="12" t="s">
        <v>945</v>
      </c>
      <c r="AK468" s="12" t="e">
        <f>VLOOKUP(AH468,#REF!,1,0)</f>
        <v>#REF!</v>
      </c>
    </row>
    <row r="469" spans="1:37" s="12" customFormat="1" x14ac:dyDescent="0.25">
      <c r="A469" s="5">
        <v>6960</v>
      </c>
      <c r="B469" s="5" t="s">
        <v>1139</v>
      </c>
      <c r="C469" s="6" t="s">
        <v>860</v>
      </c>
      <c r="D469" s="7">
        <f t="shared" si="93"/>
        <v>62651.315139967497</v>
      </c>
      <c r="E469" s="8">
        <f t="shared" si="94"/>
        <v>4.2619717767797602E-4</v>
      </c>
      <c r="F469" s="8">
        <v>4.3608213939984916E-4</v>
      </c>
      <c r="G469" s="13">
        <f t="shared" si="99"/>
        <v>-9.884961721873134E-6</v>
      </c>
      <c r="H469" s="41">
        <f t="shared" si="100"/>
        <v>8.3000000000000004E-2</v>
      </c>
      <c r="I469" s="41">
        <f t="shared" si="101"/>
        <v>3.7000000000000002E-3</v>
      </c>
      <c r="J469" s="41">
        <f t="shared" si="102"/>
        <v>8.6699999999999999E-2</v>
      </c>
      <c r="K469" s="7">
        <f t="shared" si="92"/>
        <v>2588.1863224263416</v>
      </c>
      <c r="L469" s="29">
        <f t="shared" si="103"/>
        <v>1.7606616931480091E-5</v>
      </c>
      <c r="M469" s="38">
        <f t="shared" si="95"/>
        <v>18993.284941811213</v>
      </c>
      <c r="N469" s="39">
        <f t="shared" si="104"/>
        <v>1.2920533940826288E-4</v>
      </c>
      <c r="O469" s="7">
        <v>739331.08</v>
      </c>
      <c r="P469" s="7">
        <v>17793.48</v>
      </c>
      <c r="Q469" s="7">
        <v>0</v>
      </c>
      <c r="R469" s="7"/>
      <c r="S469" s="7">
        <v>62103.839999999997</v>
      </c>
      <c r="T469" s="7">
        <v>2801.42</v>
      </c>
      <c r="U469" s="7">
        <f t="shared" si="96"/>
        <v>62651.315139967497</v>
      </c>
      <c r="V469" s="7">
        <f t="shared" si="97"/>
        <v>2588.1863224263416</v>
      </c>
      <c r="W469" s="7">
        <f t="shared" si="98"/>
        <v>18993.284941811213</v>
      </c>
      <c r="X469" s="7"/>
      <c r="Y469" s="7"/>
      <c r="Z469" s="7"/>
      <c r="AA469" s="7"/>
      <c r="AB469" s="7"/>
      <c r="AC469" s="7"/>
      <c r="AD469" s="7"/>
      <c r="AE469" s="7"/>
      <c r="AF469" s="7"/>
      <c r="AG469" s="31" t="s">
        <v>946</v>
      </c>
      <c r="AH469" s="12" t="s">
        <v>947</v>
      </c>
      <c r="AK469" s="12" t="e">
        <f>VLOOKUP(AH469,#REF!,1,0)</f>
        <v>#REF!</v>
      </c>
    </row>
    <row r="470" spans="1:37" s="12" customFormat="1" x14ac:dyDescent="0.25">
      <c r="A470" s="5">
        <v>6848</v>
      </c>
      <c r="B470" s="5" t="s">
        <v>1139</v>
      </c>
      <c r="C470" s="6" t="s">
        <v>862</v>
      </c>
      <c r="D470" s="7">
        <f t="shared" si="93"/>
        <v>39212.546725707638</v>
      </c>
      <c r="E470" s="8">
        <f t="shared" si="94"/>
        <v>2.6675061340254296E-4</v>
      </c>
      <c r="F470" s="8">
        <v>2.8747651102799276E-4</v>
      </c>
      <c r="G470" s="13">
        <f t="shared" si="99"/>
        <v>-2.0725897625449802E-5</v>
      </c>
      <c r="H470" s="41">
        <f t="shared" si="100"/>
        <v>8.3000000000000004E-2</v>
      </c>
      <c r="I470" s="41">
        <f t="shared" si="101"/>
        <v>3.7000000000000002E-3</v>
      </c>
      <c r="J470" s="41">
        <f t="shared" si="102"/>
        <v>8.6699999999999999E-2</v>
      </c>
      <c r="K470" s="7">
        <f t="shared" si="92"/>
        <v>1678.1885777110635</v>
      </c>
      <c r="L470" s="29">
        <f t="shared" si="103"/>
        <v>1.1416188691873054E-5</v>
      </c>
      <c r="M470" s="38">
        <f t="shared" si="95"/>
        <v>11887.620740148408</v>
      </c>
      <c r="N470" s="39">
        <f t="shared" si="104"/>
        <v>8.0867742320150319E-5</v>
      </c>
      <c r="O470" s="7">
        <v>462734.92</v>
      </c>
      <c r="P470" s="7">
        <v>28138.05</v>
      </c>
      <c r="Q470" s="7">
        <v>0</v>
      </c>
      <c r="R470" s="7"/>
      <c r="S470" s="7">
        <v>38869.89</v>
      </c>
      <c r="T470" s="7">
        <v>1816.45</v>
      </c>
      <c r="U470" s="7">
        <f t="shared" si="96"/>
        <v>39212.546725707638</v>
      </c>
      <c r="V470" s="7">
        <f t="shared" si="97"/>
        <v>1678.1885777110635</v>
      </c>
      <c r="W470" s="7">
        <f t="shared" si="98"/>
        <v>11887.620740148408</v>
      </c>
      <c r="X470" s="7"/>
      <c r="Y470" s="7"/>
      <c r="Z470" s="7"/>
      <c r="AA470" s="7"/>
      <c r="AB470" s="7"/>
      <c r="AC470" s="7"/>
      <c r="AD470" s="7"/>
      <c r="AE470" s="7"/>
      <c r="AF470" s="7"/>
      <c r="AG470" s="31" t="s">
        <v>948</v>
      </c>
      <c r="AH470" s="12" t="s">
        <v>949</v>
      </c>
      <c r="AK470" s="12" t="e">
        <f>VLOOKUP(AH470,#REF!,1,0)</f>
        <v>#REF!</v>
      </c>
    </row>
    <row r="471" spans="1:37" s="12" customFormat="1" x14ac:dyDescent="0.25">
      <c r="A471" s="5">
        <v>6961</v>
      </c>
      <c r="B471" s="5" t="s">
        <v>1139</v>
      </c>
      <c r="C471" s="6" t="s">
        <v>864</v>
      </c>
      <c r="D471" s="7">
        <f t="shared" si="93"/>
        <v>1989.7372113594729</v>
      </c>
      <c r="E471" s="8">
        <f t="shared" si="94"/>
        <v>1.3535555988054136E-5</v>
      </c>
      <c r="F471" s="8">
        <v>1.4929938626649884E-5</v>
      </c>
      <c r="G471" s="13">
        <f t="shared" si="99"/>
        <v>-1.3943826385957476E-6</v>
      </c>
      <c r="H471" s="41">
        <f t="shared" si="100"/>
        <v>8.3000000000000004E-2</v>
      </c>
      <c r="I471" s="41">
        <f t="shared" si="101"/>
        <v>3.7000000000000002E-3</v>
      </c>
      <c r="J471" s="41">
        <f t="shared" si="102"/>
        <v>8.6699999999999999E-2</v>
      </c>
      <c r="K471" s="7">
        <f t="shared" si="92"/>
        <v>80.285495005693221</v>
      </c>
      <c r="L471" s="29">
        <f t="shared" si="103"/>
        <v>5.4615695302582982E-7</v>
      </c>
      <c r="M471" s="38">
        <f t="shared" si="95"/>
        <v>603.20594596052911</v>
      </c>
      <c r="N471" s="39">
        <f t="shared" si="104"/>
        <v>4.1034201940151735E-6</v>
      </c>
      <c r="O471" s="7">
        <v>23480.38</v>
      </c>
      <c r="P471" s="7">
        <v>0</v>
      </c>
      <c r="Q471" s="7">
        <v>0</v>
      </c>
      <c r="R471" s="7"/>
      <c r="S471" s="7">
        <v>1972.35</v>
      </c>
      <c r="T471" s="7">
        <v>86.9</v>
      </c>
      <c r="U471" s="7">
        <f t="shared" si="96"/>
        <v>1989.7372113594729</v>
      </c>
      <c r="V471" s="7">
        <f t="shared" si="97"/>
        <v>80.285495005693221</v>
      </c>
      <c r="W471" s="7">
        <f t="shared" si="98"/>
        <v>603.20594596052911</v>
      </c>
      <c r="X471" s="7"/>
      <c r="Y471" s="7"/>
      <c r="Z471" s="7"/>
      <c r="AA471" s="7"/>
      <c r="AB471" s="7"/>
      <c r="AC471" s="7"/>
      <c r="AD471" s="7"/>
      <c r="AE471" s="7"/>
      <c r="AF471" s="7"/>
      <c r="AG471" s="31" t="s">
        <v>950</v>
      </c>
      <c r="AH471" s="12" t="s">
        <v>951</v>
      </c>
      <c r="AK471" s="12" t="e">
        <f>VLOOKUP(AH471,#REF!,1,0)</f>
        <v>#REF!</v>
      </c>
    </row>
    <row r="472" spans="1:37" s="12" customFormat="1" x14ac:dyDescent="0.25">
      <c r="A472" s="5">
        <v>6962</v>
      </c>
      <c r="B472" s="5" t="s">
        <v>1139</v>
      </c>
      <c r="C472" s="6" t="s">
        <v>866</v>
      </c>
      <c r="D472" s="7">
        <f t="shared" si="93"/>
        <v>14572.622072404376</v>
      </c>
      <c r="E472" s="8">
        <f t="shared" si="94"/>
        <v>9.9132961291413128E-5</v>
      </c>
      <c r="F472" s="8">
        <v>1.0413645451986892E-4</v>
      </c>
      <c r="G472" s="13">
        <f t="shared" si="99"/>
        <v>-5.0034932284557919E-6</v>
      </c>
      <c r="H472" s="41">
        <f t="shared" si="100"/>
        <v>8.3000000000000004E-2</v>
      </c>
      <c r="I472" s="41">
        <f t="shared" si="101"/>
        <v>3.7000000000000002E-3</v>
      </c>
      <c r="J472" s="41">
        <f t="shared" si="102"/>
        <v>8.6699999999999999E-2</v>
      </c>
      <c r="K472" s="7">
        <f t="shared" si="92"/>
        <v>587.91340330118385</v>
      </c>
      <c r="L472" s="29">
        <f t="shared" si="103"/>
        <v>3.999389839562564E-6</v>
      </c>
      <c r="M472" s="38">
        <f t="shared" si="95"/>
        <v>4417.8156955229615</v>
      </c>
      <c r="N472" s="39">
        <f t="shared" si="104"/>
        <v>3.0053009689052917E-5</v>
      </c>
      <c r="O472" s="7">
        <v>171968.13</v>
      </c>
      <c r="P472" s="7">
        <v>0</v>
      </c>
      <c r="Q472" s="7">
        <v>0</v>
      </c>
      <c r="R472" s="7"/>
      <c r="S472" s="7">
        <v>14445.28</v>
      </c>
      <c r="T472" s="7">
        <v>636.35</v>
      </c>
      <c r="U472" s="7">
        <f t="shared" si="96"/>
        <v>14572.622072404376</v>
      </c>
      <c r="V472" s="7">
        <f t="shared" si="97"/>
        <v>587.91340330118385</v>
      </c>
      <c r="W472" s="7">
        <f t="shared" si="98"/>
        <v>4417.8156955229615</v>
      </c>
      <c r="X472" s="7"/>
      <c r="Y472" s="7"/>
      <c r="Z472" s="7"/>
      <c r="AA472" s="7"/>
      <c r="AB472" s="7"/>
      <c r="AC472" s="7"/>
      <c r="AD472" s="7"/>
      <c r="AE472" s="7"/>
      <c r="AF472" s="7"/>
      <c r="AG472" s="31" t="s">
        <v>952</v>
      </c>
      <c r="AH472" s="12" t="s">
        <v>953</v>
      </c>
      <c r="AK472" s="12" t="e">
        <f>VLOOKUP(AH472,#REF!,1,0)</f>
        <v>#REF!</v>
      </c>
    </row>
    <row r="473" spans="1:37" s="12" customFormat="1" x14ac:dyDescent="0.25">
      <c r="A473" s="5">
        <v>7044</v>
      </c>
      <c r="B473" s="5" t="s">
        <v>1139</v>
      </c>
      <c r="C473" s="6" t="s">
        <v>868</v>
      </c>
      <c r="D473" s="7">
        <f t="shared" si="93"/>
        <v>6370.6092252908411</v>
      </c>
      <c r="E473" s="8">
        <f t="shared" si="94"/>
        <v>4.3337249439096808E-5</v>
      </c>
      <c r="F473" s="8">
        <v>4.2899484735832213E-5</v>
      </c>
      <c r="G473" s="13">
        <f t="shared" si="99"/>
        <v>4.3776470326459428E-7</v>
      </c>
      <c r="H473" s="41">
        <f t="shared" si="100"/>
        <v>8.3000000000000004E-2</v>
      </c>
      <c r="I473" s="41">
        <f t="shared" si="101"/>
        <v>3.7000000000000002E-3</v>
      </c>
      <c r="J473" s="41">
        <f t="shared" si="102"/>
        <v>8.6699999999999999E-2</v>
      </c>
      <c r="K473" s="7">
        <f t="shared" si="92"/>
        <v>256.98749471557676</v>
      </c>
      <c r="L473" s="29">
        <f t="shared" si="103"/>
        <v>1.748205040893726E-6</v>
      </c>
      <c r="M473" s="38">
        <f t="shared" si="95"/>
        <v>1931.3049693938622</v>
      </c>
      <c r="N473" s="39">
        <f t="shared" si="104"/>
        <v>1.3138059837247032E-5</v>
      </c>
      <c r="O473" s="7">
        <v>75177.960000000006</v>
      </c>
      <c r="P473" s="7">
        <v>0</v>
      </c>
      <c r="Q473" s="7">
        <v>0</v>
      </c>
      <c r="R473" s="7"/>
      <c r="S473" s="7">
        <v>6314.94</v>
      </c>
      <c r="T473" s="7">
        <v>278.16000000000003</v>
      </c>
      <c r="U473" s="7">
        <f t="shared" si="96"/>
        <v>6370.6092252908411</v>
      </c>
      <c r="V473" s="7">
        <f t="shared" si="97"/>
        <v>256.98749471557676</v>
      </c>
      <c r="W473" s="7">
        <f t="shared" si="98"/>
        <v>1931.3049693938622</v>
      </c>
      <c r="X473" s="7"/>
      <c r="Y473" s="7"/>
      <c r="Z473" s="7"/>
      <c r="AA473" s="7"/>
      <c r="AB473" s="7"/>
      <c r="AC473" s="7"/>
      <c r="AD473" s="7"/>
      <c r="AE473" s="7"/>
      <c r="AF473" s="7"/>
      <c r="AG473" s="31" t="s">
        <v>954</v>
      </c>
      <c r="AH473" s="12" t="s">
        <v>955</v>
      </c>
      <c r="AK473" s="12" t="e">
        <f>VLOOKUP(AH473,#REF!,1,0)</f>
        <v>#REF!</v>
      </c>
    </row>
    <row r="474" spans="1:37" s="12" customFormat="1" x14ac:dyDescent="0.25">
      <c r="A474" s="5">
        <v>6963</v>
      </c>
      <c r="B474" s="5" t="s">
        <v>1139</v>
      </c>
      <c r="C474" s="6" t="s">
        <v>870</v>
      </c>
      <c r="D474" s="7">
        <f t="shared" si="93"/>
        <v>9319.4172250333795</v>
      </c>
      <c r="E474" s="8">
        <f t="shared" si="94"/>
        <v>6.3397062137310505E-5</v>
      </c>
      <c r="F474" s="8">
        <v>6.895465508477293E-5</v>
      </c>
      <c r="G474" s="13">
        <f t="shared" si="99"/>
        <v>-5.5575929474624257E-6</v>
      </c>
      <c r="H474" s="41">
        <f t="shared" si="100"/>
        <v>8.3000000000000004E-2</v>
      </c>
      <c r="I474" s="41">
        <f t="shared" si="101"/>
        <v>3.7000000000000002E-3</v>
      </c>
      <c r="J474" s="41">
        <f t="shared" si="102"/>
        <v>8.6699999999999999E-2</v>
      </c>
      <c r="K474" s="7">
        <f t="shared" si="92"/>
        <v>375.9837174627952</v>
      </c>
      <c r="L474" s="29">
        <f t="shared" si="103"/>
        <v>2.5576988907179706E-6</v>
      </c>
      <c r="M474" s="38">
        <f t="shared" si="95"/>
        <v>2825.2614721851846</v>
      </c>
      <c r="N474" s="39">
        <f t="shared" si="104"/>
        <v>1.9219364556954039E-5</v>
      </c>
      <c r="O474" s="7">
        <v>109975.28</v>
      </c>
      <c r="P474" s="7">
        <v>0</v>
      </c>
      <c r="Q474" s="7">
        <v>0</v>
      </c>
      <c r="R474" s="7"/>
      <c r="S474" s="7">
        <v>9237.98</v>
      </c>
      <c r="T474" s="7">
        <v>406.96</v>
      </c>
      <c r="U474" s="7">
        <f t="shared" si="96"/>
        <v>9319.4172250333795</v>
      </c>
      <c r="V474" s="7">
        <f t="shared" si="97"/>
        <v>375.9837174627952</v>
      </c>
      <c r="W474" s="7">
        <f t="shared" si="98"/>
        <v>2825.2614721851846</v>
      </c>
      <c r="X474" s="7"/>
      <c r="Y474" s="7"/>
      <c r="Z474" s="7"/>
      <c r="AA474" s="7"/>
      <c r="AB474" s="7"/>
      <c r="AC474" s="7"/>
      <c r="AD474" s="7"/>
      <c r="AE474" s="7"/>
      <c r="AF474" s="7"/>
      <c r="AG474" s="31" t="s">
        <v>956</v>
      </c>
      <c r="AH474" s="12" t="s">
        <v>957</v>
      </c>
      <c r="AK474" s="12" t="e">
        <f>VLOOKUP(AH474,#REF!,1,0)</f>
        <v>#REF!</v>
      </c>
    </row>
    <row r="475" spans="1:37" s="12" customFormat="1" x14ac:dyDescent="0.25">
      <c r="A475" s="5">
        <v>6849</v>
      </c>
      <c r="B475" s="5" t="s">
        <v>1139</v>
      </c>
      <c r="C475" s="6" t="s">
        <v>884</v>
      </c>
      <c r="D475" s="7">
        <f t="shared" si="93"/>
        <v>15138.385969722103</v>
      </c>
      <c r="E475" s="8">
        <f t="shared" si="94"/>
        <v>1.0298167501322746E-4</v>
      </c>
      <c r="F475" s="8">
        <v>1.0547616395474209E-4</v>
      </c>
      <c r="G475" s="13">
        <f t="shared" si="99"/>
        <v>-2.4944889415146293E-6</v>
      </c>
      <c r="H475" s="41">
        <f t="shared" si="100"/>
        <v>8.3000000000000004E-2</v>
      </c>
      <c r="I475" s="41">
        <f t="shared" si="101"/>
        <v>3.7000000000000002E-3</v>
      </c>
      <c r="J475" s="41">
        <f t="shared" si="102"/>
        <v>8.6699999999999999E-2</v>
      </c>
      <c r="K475" s="7">
        <f t="shared" si="92"/>
        <v>790.01296639088912</v>
      </c>
      <c r="L475" s="29">
        <f t="shared" si="103"/>
        <v>5.3742095573347186E-6</v>
      </c>
      <c r="M475" s="38">
        <f t="shared" si="95"/>
        <v>4589.3318861653852</v>
      </c>
      <c r="N475" s="39">
        <f t="shared" si="104"/>
        <v>3.1219780350044925E-5</v>
      </c>
      <c r="O475" s="7">
        <v>178645.03</v>
      </c>
      <c r="P475" s="7">
        <v>52442.76</v>
      </c>
      <c r="Q475" s="7">
        <v>0</v>
      </c>
      <c r="R475" s="7"/>
      <c r="S475" s="7">
        <v>15006.1</v>
      </c>
      <c r="T475" s="7">
        <v>855.1</v>
      </c>
      <c r="U475" s="7">
        <f t="shared" si="96"/>
        <v>15138.385969722103</v>
      </c>
      <c r="V475" s="7">
        <f t="shared" si="97"/>
        <v>790.01296639088912</v>
      </c>
      <c r="W475" s="7">
        <f t="shared" si="98"/>
        <v>4589.3318861653852</v>
      </c>
      <c r="X475" s="7"/>
      <c r="Y475" s="7"/>
      <c r="Z475" s="7"/>
      <c r="AA475" s="7"/>
      <c r="AB475" s="7"/>
      <c r="AC475" s="7"/>
      <c r="AD475" s="7"/>
      <c r="AE475" s="7"/>
      <c r="AF475" s="7"/>
      <c r="AG475" s="31" t="s">
        <v>958</v>
      </c>
      <c r="AH475" s="12" t="s">
        <v>959</v>
      </c>
      <c r="AK475" s="12" t="e">
        <f>VLOOKUP(AH475,#REF!,1,0)</f>
        <v>#REF!</v>
      </c>
    </row>
    <row r="476" spans="1:37" s="12" customFormat="1" x14ac:dyDescent="0.25">
      <c r="A476" s="5">
        <v>6846</v>
      </c>
      <c r="B476" s="5" t="s">
        <v>1139</v>
      </c>
      <c r="C476" s="6" t="s">
        <v>872</v>
      </c>
      <c r="D476" s="7">
        <f t="shared" si="93"/>
        <v>192682.93947956405</v>
      </c>
      <c r="E476" s="8">
        <f t="shared" si="94"/>
        <v>1.3107613911922274E-3</v>
      </c>
      <c r="F476" s="8">
        <v>1.3737654512374678E-3</v>
      </c>
      <c r="G476" s="13">
        <f t="shared" si="99"/>
        <v>-6.3004060045240449E-5</v>
      </c>
      <c r="H476" s="41">
        <f t="shared" si="100"/>
        <v>8.3000000000000004E-2</v>
      </c>
      <c r="I476" s="41">
        <f t="shared" si="101"/>
        <v>3.7000000000000002E-3</v>
      </c>
      <c r="J476" s="41">
        <f t="shared" si="102"/>
        <v>8.6699999999999999E-2</v>
      </c>
      <c r="K476" s="7">
        <f t="shared" si="92"/>
        <v>8392.1346985502241</v>
      </c>
      <c r="L476" s="29">
        <f t="shared" si="103"/>
        <v>5.708905096764379E-5</v>
      </c>
      <c r="M476" s="38">
        <f t="shared" si="95"/>
        <v>58413.490040634191</v>
      </c>
      <c r="N476" s="39">
        <f t="shared" si="104"/>
        <v>3.9736858736357195E-4</v>
      </c>
      <c r="O476" s="7">
        <v>2273815.94</v>
      </c>
      <c r="P476" s="7">
        <v>181145.42</v>
      </c>
      <c r="Q476" s="7">
        <v>0</v>
      </c>
      <c r="R476" s="7"/>
      <c r="S476" s="7">
        <v>190999.19</v>
      </c>
      <c r="T476" s="7">
        <v>9083.5400000000009</v>
      </c>
      <c r="U476" s="7">
        <f t="shared" si="96"/>
        <v>192682.93947956405</v>
      </c>
      <c r="V476" s="7">
        <f t="shared" si="97"/>
        <v>8392.1346985502241</v>
      </c>
      <c r="W476" s="7">
        <f t="shared" si="98"/>
        <v>58413.490040634191</v>
      </c>
      <c r="X476" s="7"/>
      <c r="Y476" s="7"/>
      <c r="Z476" s="7"/>
      <c r="AA476" s="7"/>
      <c r="AB476" s="7"/>
      <c r="AC476" s="7"/>
      <c r="AD476" s="7"/>
      <c r="AE476" s="7"/>
      <c r="AF476" s="7"/>
      <c r="AG476" s="31" t="s">
        <v>960</v>
      </c>
      <c r="AH476" s="12" t="s">
        <v>961</v>
      </c>
      <c r="AK476" s="12" t="e">
        <f>VLOOKUP(AH476,#REF!,1,0)</f>
        <v>#REF!</v>
      </c>
    </row>
    <row r="477" spans="1:37" s="12" customFormat="1" x14ac:dyDescent="0.25">
      <c r="A477" s="5">
        <v>6844</v>
      </c>
      <c r="B477" s="5" t="s">
        <v>1139</v>
      </c>
      <c r="C477" s="6" t="s">
        <v>874</v>
      </c>
      <c r="D477" s="7">
        <f t="shared" si="93"/>
        <v>54271.629710571593</v>
      </c>
      <c r="E477" s="8">
        <f t="shared" si="94"/>
        <v>3.6919281517003766E-4</v>
      </c>
      <c r="F477" s="8">
        <v>3.6405401661872972E-4</v>
      </c>
      <c r="G477" s="13">
        <f t="shared" si="99"/>
        <v>5.1387985513079415E-6</v>
      </c>
      <c r="H477" s="41">
        <f t="shared" si="100"/>
        <v>8.3000000000000004E-2</v>
      </c>
      <c r="I477" s="41">
        <f t="shared" si="101"/>
        <v>3.7000000000000002E-3</v>
      </c>
      <c r="J477" s="41">
        <f t="shared" si="102"/>
        <v>8.6699999999999999E-2</v>
      </c>
      <c r="K477" s="7">
        <f t="shared" si="92"/>
        <v>2295.1026908882968</v>
      </c>
      <c r="L477" s="29">
        <f t="shared" si="103"/>
        <v>1.5612861232879584E-5</v>
      </c>
      <c r="M477" s="38">
        <f t="shared" si="95"/>
        <v>16452.911244504299</v>
      </c>
      <c r="N477" s="39">
        <f t="shared" si="104"/>
        <v>1.1192397671666189E-4</v>
      </c>
      <c r="O477" s="7">
        <v>640445.23</v>
      </c>
      <c r="P477" s="7">
        <v>30964.9</v>
      </c>
      <c r="Q477" s="7">
        <v>0</v>
      </c>
      <c r="R477" s="7"/>
      <c r="S477" s="7">
        <v>53797.38</v>
      </c>
      <c r="T477" s="7">
        <v>2484.19</v>
      </c>
      <c r="U477" s="7">
        <f t="shared" si="96"/>
        <v>54271.629710571593</v>
      </c>
      <c r="V477" s="7">
        <f t="shared" si="97"/>
        <v>2295.1026908882968</v>
      </c>
      <c r="W477" s="7">
        <f t="shared" si="98"/>
        <v>16452.911244504299</v>
      </c>
      <c r="X477" s="7"/>
      <c r="Y477" s="7"/>
      <c r="Z477" s="7"/>
      <c r="AA477" s="7"/>
      <c r="AB477" s="7"/>
      <c r="AC477" s="7"/>
      <c r="AD477" s="7"/>
      <c r="AE477" s="7"/>
      <c r="AF477" s="7"/>
      <c r="AG477" s="31" t="s">
        <v>962</v>
      </c>
      <c r="AH477" s="12" t="s">
        <v>963</v>
      </c>
      <c r="AK477" s="12" t="e">
        <f>VLOOKUP(AH477,#REF!,1,0)</f>
        <v>#REF!</v>
      </c>
    </row>
    <row r="478" spans="1:37" s="12" customFormat="1" x14ac:dyDescent="0.25">
      <c r="A478" s="5">
        <v>6843</v>
      </c>
      <c r="B478" s="5" t="s">
        <v>1139</v>
      </c>
      <c r="C478" s="6" t="s">
        <v>876</v>
      </c>
      <c r="D478" s="7">
        <f t="shared" si="93"/>
        <v>136088.55247963371</v>
      </c>
      <c r="E478" s="8">
        <f t="shared" si="94"/>
        <v>9.2576758926007604E-4</v>
      </c>
      <c r="F478" s="8">
        <v>8.463161750272626E-4</v>
      </c>
      <c r="G478" s="13">
        <f t="shared" si="99"/>
        <v>7.9451414232813438E-5</v>
      </c>
      <c r="H478" s="41">
        <f t="shared" si="100"/>
        <v>8.3000000000000004E-2</v>
      </c>
      <c r="I478" s="41">
        <f t="shared" si="101"/>
        <v>3.7000000000000002E-3</v>
      </c>
      <c r="J478" s="41">
        <f t="shared" si="102"/>
        <v>8.6699999999999999E-2</v>
      </c>
      <c r="K478" s="7">
        <f t="shared" si="92"/>
        <v>5899.6534903659976</v>
      </c>
      <c r="L478" s="29">
        <f t="shared" si="103"/>
        <v>4.0133485805599209E-5</v>
      </c>
      <c r="M478" s="38">
        <f t="shared" si="95"/>
        <v>41256.414949786056</v>
      </c>
      <c r="N478" s="39">
        <f t="shared" si="104"/>
        <v>2.8065440563263162E-4</v>
      </c>
      <c r="O478" s="7">
        <v>1605941.33</v>
      </c>
      <c r="P478" s="7">
        <v>119935.47</v>
      </c>
      <c r="Q478" s="7">
        <v>0</v>
      </c>
      <c r="R478" s="7"/>
      <c r="S478" s="7">
        <v>134899.35</v>
      </c>
      <c r="T478" s="7">
        <v>6385.71</v>
      </c>
      <c r="U478" s="7">
        <f t="shared" si="96"/>
        <v>136088.55247963371</v>
      </c>
      <c r="V478" s="7">
        <f t="shared" si="97"/>
        <v>5899.6534903659976</v>
      </c>
      <c r="W478" s="7">
        <f t="shared" si="98"/>
        <v>41256.414949786056</v>
      </c>
      <c r="X478" s="7"/>
      <c r="Y478" s="7"/>
      <c r="Z478" s="7"/>
      <c r="AA478" s="7"/>
      <c r="AB478" s="7"/>
      <c r="AC478" s="7"/>
      <c r="AD478" s="7"/>
      <c r="AE478" s="7"/>
      <c r="AF478" s="7"/>
      <c r="AG478" s="31" t="s">
        <v>964</v>
      </c>
      <c r="AH478" s="12" t="s">
        <v>965</v>
      </c>
      <c r="AK478" s="12" t="e">
        <f>VLOOKUP(AH478,#REF!,1,0)</f>
        <v>#REF!</v>
      </c>
    </row>
    <row r="479" spans="1:37" s="12" customFormat="1" x14ac:dyDescent="0.25">
      <c r="A479" s="5">
        <v>6847</v>
      </c>
      <c r="B479" s="5" t="s">
        <v>1139</v>
      </c>
      <c r="C479" s="6" t="s">
        <v>878</v>
      </c>
      <c r="D479" s="7">
        <f t="shared" si="93"/>
        <v>9894.5832826217847</v>
      </c>
      <c r="E479" s="8">
        <f t="shared" si="94"/>
        <v>6.7309735796158677E-5</v>
      </c>
      <c r="F479" s="8">
        <v>6.6089668354115023E-5</v>
      </c>
      <c r="G479" s="13">
        <f t="shared" si="99"/>
        <v>1.2200674420436542E-6</v>
      </c>
      <c r="H479" s="41">
        <f t="shared" si="100"/>
        <v>8.3000000000000004E-2</v>
      </c>
      <c r="I479" s="41">
        <f t="shared" si="101"/>
        <v>3.7000000000000002E-3</v>
      </c>
      <c r="J479" s="41">
        <f t="shared" si="102"/>
        <v>8.6699999999999999E-2</v>
      </c>
      <c r="K479" s="7">
        <f t="shared" si="92"/>
        <v>503.15631110530006</v>
      </c>
      <c r="L479" s="29">
        <f t="shared" si="103"/>
        <v>3.4228140182669402E-6</v>
      </c>
      <c r="M479" s="38">
        <f t="shared" si="95"/>
        <v>2999.6280085656126</v>
      </c>
      <c r="N479" s="39">
        <f t="shared" si="104"/>
        <v>2.040552522286821E-5</v>
      </c>
      <c r="O479" s="7">
        <v>116763.25</v>
      </c>
      <c r="P479" s="7">
        <v>30423.75</v>
      </c>
      <c r="Q479" s="7">
        <v>0</v>
      </c>
      <c r="R479" s="7"/>
      <c r="S479" s="7">
        <v>9808.1200000000008</v>
      </c>
      <c r="T479" s="7">
        <v>544.61</v>
      </c>
      <c r="U479" s="7">
        <f t="shared" si="96"/>
        <v>9894.5832826217847</v>
      </c>
      <c r="V479" s="7">
        <f t="shared" si="97"/>
        <v>503.15631110530006</v>
      </c>
      <c r="W479" s="7">
        <f t="shared" si="98"/>
        <v>2999.6280085656126</v>
      </c>
      <c r="X479" s="7"/>
      <c r="Y479" s="7"/>
      <c r="Z479" s="7"/>
      <c r="AA479" s="7"/>
      <c r="AB479" s="7"/>
      <c r="AC479" s="7"/>
      <c r="AD479" s="7"/>
      <c r="AE479" s="7"/>
      <c r="AF479" s="7"/>
      <c r="AG479" s="31" t="s">
        <v>966</v>
      </c>
      <c r="AH479" s="12" t="s">
        <v>967</v>
      </c>
      <c r="AK479" s="12" t="e">
        <f>VLOOKUP(AH479,#REF!,1,0)</f>
        <v>#REF!</v>
      </c>
    </row>
    <row r="480" spans="1:37" s="12" customFormat="1" x14ac:dyDescent="0.25">
      <c r="A480" s="5">
        <v>6845</v>
      </c>
      <c r="B480" s="5" t="s">
        <v>1139</v>
      </c>
      <c r="C480" s="6" t="s">
        <v>880</v>
      </c>
      <c r="D480" s="7">
        <f t="shared" si="93"/>
        <v>10368.857704086751</v>
      </c>
      <c r="E480" s="8">
        <f t="shared" si="94"/>
        <v>7.0536075409647091E-5</v>
      </c>
      <c r="F480" s="8">
        <v>8.1326317275266864E-5</v>
      </c>
      <c r="G480" s="13">
        <f t="shared" si="99"/>
        <v>-1.0790241865619773E-5</v>
      </c>
      <c r="H480" s="41">
        <f t="shared" si="100"/>
        <v>8.3000000000000004E-2</v>
      </c>
      <c r="I480" s="41">
        <f t="shared" si="101"/>
        <v>3.7000000000000002E-3</v>
      </c>
      <c r="J480" s="41">
        <f t="shared" si="102"/>
        <v>8.6699999999999999E-2</v>
      </c>
      <c r="K480" s="7">
        <f t="shared" si="92"/>
        <v>418.316069374888</v>
      </c>
      <c r="L480" s="29">
        <f t="shared" si="103"/>
        <v>2.8456725568588627E-6</v>
      </c>
      <c r="M480" s="38">
        <f t="shared" si="95"/>
        <v>3143.4083778582954</v>
      </c>
      <c r="N480" s="39">
        <f t="shared" si="104"/>
        <v>2.1383617820942767E-5</v>
      </c>
      <c r="O480" s="7">
        <v>122359.36</v>
      </c>
      <c r="P480" s="7">
        <v>0</v>
      </c>
      <c r="Q480" s="7">
        <v>0</v>
      </c>
      <c r="R480" s="7"/>
      <c r="S480" s="7">
        <v>10278.25</v>
      </c>
      <c r="T480" s="7">
        <v>452.78</v>
      </c>
      <c r="U480" s="7">
        <f t="shared" si="96"/>
        <v>10368.857704086751</v>
      </c>
      <c r="V480" s="7">
        <f t="shared" si="97"/>
        <v>418.316069374888</v>
      </c>
      <c r="W480" s="7">
        <f t="shared" si="98"/>
        <v>3143.4083778582954</v>
      </c>
      <c r="X480" s="7"/>
      <c r="Y480" s="7"/>
      <c r="Z480" s="7"/>
      <c r="AA480" s="7"/>
      <c r="AB480" s="7"/>
      <c r="AC480" s="7"/>
      <c r="AD480" s="7"/>
      <c r="AE480" s="7"/>
      <c r="AF480" s="7"/>
      <c r="AG480" s="31" t="s">
        <v>968</v>
      </c>
      <c r="AH480" s="12" t="s">
        <v>969</v>
      </c>
      <c r="AK480" s="12" t="e">
        <f>VLOOKUP(AH480,#REF!,1,0)</f>
        <v>#REF!</v>
      </c>
    </row>
    <row r="481" spans="1:37" s="12" customFormat="1" x14ac:dyDescent="0.25">
      <c r="A481" s="5">
        <v>6853</v>
      </c>
      <c r="B481" s="5" t="s">
        <v>1139</v>
      </c>
      <c r="C481" s="6" t="s">
        <v>882</v>
      </c>
      <c r="D481" s="7">
        <f t="shared" si="93"/>
        <v>25502.673739685873</v>
      </c>
      <c r="E481" s="8">
        <f t="shared" si="94"/>
        <v>1.7348666259940209E-4</v>
      </c>
      <c r="F481" s="8">
        <v>1.7491185280091746E-4</v>
      </c>
      <c r="G481" s="13">
        <f t="shared" si="99"/>
        <v>-1.425190201515366E-6</v>
      </c>
      <c r="H481" s="41">
        <f t="shared" si="100"/>
        <v>8.3000000000000004E-2</v>
      </c>
      <c r="I481" s="41">
        <f t="shared" si="101"/>
        <v>3.7000000000000002E-3</v>
      </c>
      <c r="J481" s="41">
        <f t="shared" si="102"/>
        <v>8.6699999999999999E-2</v>
      </c>
      <c r="K481" s="7">
        <f t="shared" si="92"/>
        <v>1028.7907130447602</v>
      </c>
      <c r="L481" s="29">
        <f t="shared" si="103"/>
        <v>6.9985394136008358E-6</v>
      </c>
      <c r="M481" s="38">
        <f t="shared" si="95"/>
        <v>7731.3548491960883</v>
      </c>
      <c r="N481" s="39">
        <f t="shared" si="104"/>
        <v>5.2593973629968657E-5</v>
      </c>
      <c r="O481" s="7">
        <v>300950.42</v>
      </c>
      <c r="P481" s="7">
        <v>0</v>
      </c>
      <c r="Q481" s="7">
        <v>0</v>
      </c>
      <c r="R481" s="7"/>
      <c r="S481" s="7">
        <v>25279.82</v>
      </c>
      <c r="T481" s="7">
        <v>1113.55</v>
      </c>
      <c r="U481" s="7">
        <f t="shared" si="96"/>
        <v>25502.673739685873</v>
      </c>
      <c r="V481" s="7">
        <f t="shared" si="97"/>
        <v>1028.7907130447602</v>
      </c>
      <c r="W481" s="7">
        <f t="shared" si="98"/>
        <v>7731.3548491960883</v>
      </c>
      <c r="X481" s="7"/>
      <c r="Y481" s="7"/>
      <c r="Z481" s="7"/>
      <c r="AA481" s="7"/>
      <c r="AB481" s="7"/>
      <c r="AC481" s="7"/>
      <c r="AD481" s="7"/>
      <c r="AE481" s="7"/>
      <c r="AF481" s="7"/>
      <c r="AG481" s="31" t="s">
        <v>970</v>
      </c>
      <c r="AH481" s="12" t="s">
        <v>971</v>
      </c>
      <c r="AK481" s="12" t="e">
        <f>VLOOKUP(AH481,#REF!,1,0)</f>
        <v>#REF!</v>
      </c>
    </row>
    <row r="482" spans="1:37" s="12" customFormat="1" x14ac:dyDescent="0.25">
      <c r="A482" s="5">
        <v>7054</v>
      </c>
      <c r="B482" s="5" t="s">
        <v>1139</v>
      </c>
      <c r="C482" s="6" t="s">
        <v>886</v>
      </c>
      <c r="D482" s="7">
        <f t="shared" si="93"/>
        <v>34674.289408790399</v>
      </c>
      <c r="E482" s="8">
        <f t="shared" si="94"/>
        <v>2.3587827727160254E-4</v>
      </c>
      <c r="F482" s="8">
        <v>2.379783349941692E-4</v>
      </c>
      <c r="G482" s="13">
        <f t="shared" si="99"/>
        <v>-2.1000577225666593E-6</v>
      </c>
      <c r="H482" s="41">
        <f t="shared" si="100"/>
        <v>8.3000000000000004E-2</v>
      </c>
      <c r="I482" s="41">
        <f t="shared" si="101"/>
        <v>3.7000000000000002E-3</v>
      </c>
      <c r="J482" s="41">
        <f t="shared" si="102"/>
        <v>8.6699999999999999E-2</v>
      </c>
      <c r="K482" s="7">
        <f t="shared" si="92"/>
        <v>1416.9881732460512</v>
      </c>
      <c r="L482" s="29">
        <f t="shared" si="103"/>
        <v>9.6393245519482847E-6</v>
      </c>
      <c r="M482" s="38">
        <f t="shared" si="95"/>
        <v>10511.809008712286</v>
      </c>
      <c r="N482" s="39">
        <f t="shared" si="104"/>
        <v>7.1508528141735403E-5</v>
      </c>
      <c r="O482" s="7">
        <v>409181.95</v>
      </c>
      <c r="P482" s="7">
        <v>5328.67</v>
      </c>
      <c r="Q482" s="7">
        <v>0</v>
      </c>
      <c r="R482" s="7"/>
      <c r="S482" s="7">
        <v>34371.29</v>
      </c>
      <c r="T482" s="7">
        <v>1533.73</v>
      </c>
      <c r="U482" s="7">
        <f t="shared" si="96"/>
        <v>34674.289408790399</v>
      </c>
      <c r="V482" s="7">
        <f t="shared" si="97"/>
        <v>1416.9881732460512</v>
      </c>
      <c r="W482" s="7">
        <f t="shared" si="98"/>
        <v>10511.809008712286</v>
      </c>
      <c r="X482" s="7"/>
      <c r="Y482" s="7"/>
      <c r="Z482" s="7"/>
      <c r="AA482" s="7"/>
      <c r="AB482" s="7"/>
      <c r="AC482" s="7"/>
      <c r="AD482" s="7"/>
      <c r="AE482" s="7"/>
      <c r="AF482" s="7"/>
      <c r="AG482" s="31" t="s">
        <v>972</v>
      </c>
      <c r="AH482" s="12" t="s">
        <v>973</v>
      </c>
      <c r="AK482" s="12" t="e">
        <f>VLOOKUP(AH482,#REF!,1,0)</f>
        <v>#REF!</v>
      </c>
    </row>
    <row r="483" spans="1:37" s="12" customFormat="1" x14ac:dyDescent="0.25">
      <c r="A483" s="5">
        <v>6964</v>
      </c>
      <c r="B483" s="5" t="s">
        <v>1139</v>
      </c>
      <c r="C483" s="6" t="s">
        <v>890</v>
      </c>
      <c r="D483" s="7">
        <f t="shared" si="93"/>
        <v>14348.019394006993</v>
      </c>
      <c r="E483" s="8">
        <f t="shared" si="94"/>
        <v>9.7605059962957015E-5</v>
      </c>
      <c r="F483" s="8">
        <v>9.7160192029268366E-5</v>
      </c>
      <c r="G483" s="13">
        <f t="shared" si="99"/>
        <v>4.4486793368864901E-7</v>
      </c>
      <c r="H483" s="41">
        <f t="shared" si="100"/>
        <v>8.3000000000000004E-2</v>
      </c>
      <c r="I483" s="41">
        <f t="shared" si="101"/>
        <v>3.7000000000000002E-3</v>
      </c>
      <c r="J483" s="41">
        <f t="shared" si="102"/>
        <v>8.6699999999999999E-2</v>
      </c>
      <c r="K483" s="7">
        <f t="shared" si="92"/>
        <v>578.75771566589697</v>
      </c>
      <c r="L483" s="29">
        <f t="shared" si="103"/>
        <v>3.937106578291148E-6</v>
      </c>
      <c r="M483" s="38">
        <f t="shared" si="95"/>
        <v>4349.7254621421453</v>
      </c>
      <c r="N483" s="39">
        <f t="shared" si="104"/>
        <v>2.9589813262457463E-5</v>
      </c>
      <c r="O483" s="7">
        <v>169316.94</v>
      </c>
      <c r="P483" s="7">
        <v>0</v>
      </c>
      <c r="Q483" s="7">
        <v>0</v>
      </c>
      <c r="R483" s="7"/>
      <c r="S483" s="7">
        <v>14222.64</v>
      </c>
      <c r="T483" s="7">
        <v>626.44000000000005</v>
      </c>
      <c r="U483" s="7">
        <f t="shared" si="96"/>
        <v>14348.019394006993</v>
      </c>
      <c r="V483" s="7">
        <f t="shared" si="97"/>
        <v>578.75771566589697</v>
      </c>
      <c r="W483" s="7">
        <f t="shared" si="98"/>
        <v>4349.7254621421453</v>
      </c>
      <c r="X483" s="7"/>
      <c r="Y483" s="7"/>
      <c r="Z483" s="7"/>
      <c r="AA483" s="7"/>
      <c r="AB483" s="7"/>
      <c r="AC483" s="7"/>
      <c r="AD483" s="7"/>
      <c r="AE483" s="7"/>
      <c r="AF483" s="7"/>
      <c r="AG483" s="31" t="s">
        <v>974</v>
      </c>
      <c r="AH483" s="12" t="s">
        <v>975</v>
      </c>
      <c r="AK483" s="12" t="e">
        <f>VLOOKUP(AH483,#REF!,1,0)</f>
        <v>#REF!</v>
      </c>
    </row>
    <row r="484" spans="1:37" s="12" customFormat="1" x14ac:dyDescent="0.25">
      <c r="A484" s="5">
        <v>6952</v>
      </c>
      <c r="B484" s="5" t="s">
        <v>1139</v>
      </c>
      <c r="C484" s="6" t="s">
        <v>892</v>
      </c>
      <c r="D484" s="7">
        <f t="shared" si="93"/>
        <v>15470.588907182833</v>
      </c>
      <c r="E484" s="8">
        <f t="shared" si="94"/>
        <v>1.0524154703739468E-4</v>
      </c>
      <c r="F484" s="8">
        <v>8.9089545907720708E-5</v>
      </c>
      <c r="G484" s="13">
        <f t="shared" si="99"/>
        <v>1.6152001129673968E-5</v>
      </c>
      <c r="H484" s="41">
        <f t="shared" si="100"/>
        <v>8.3000000000000004E-2</v>
      </c>
      <c r="I484" s="41">
        <f t="shared" si="101"/>
        <v>3.7000000000000002E-3</v>
      </c>
      <c r="J484" s="41">
        <f t="shared" si="102"/>
        <v>8.6699999999999999E-2</v>
      </c>
      <c r="K484" s="7">
        <f t="shared" si="92"/>
        <v>624.10192849534951</v>
      </c>
      <c r="L484" s="29">
        <f t="shared" si="103"/>
        <v>4.2455689862831813E-6</v>
      </c>
      <c r="M484" s="38">
        <f t="shared" si="95"/>
        <v>4690.0420633676067</v>
      </c>
      <c r="N484" s="39">
        <f t="shared" si="104"/>
        <v>3.1904879987477023E-5</v>
      </c>
      <c r="O484" s="7">
        <v>182564.11</v>
      </c>
      <c r="P484" s="7">
        <v>0</v>
      </c>
      <c r="Q484" s="7">
        <v>0</v>
      </c>
      <c r="R484" s="7"/>
      <c r="S484" s="7">
        <v>15335.4</v>
      </c>
      <c r="T484" s="7">
        <v>675.52</v>
      </c>
      <c r="U484" s="7">
        <f t="shared" si="96"/>
        <v>15470.588907182833</v>
      </c>
      <c r="V484" s="7">
        <f t="shared" si="97"/>
        <v>624.10192849534951</v>
      </c>
      <c r="W484" s="7">
        <f t="shared" si="98"/>
        <v>4690.0420633676067</v>
      </c>
      <c r="X484" s="7"/>
      <c r="Y484" s="7"/>
      <c r="Z484" s="7"/>
      <c r="AA484" s="7"/>
      <c r="AB484" s="7"/>
      <c r="AC484" s="7"/>
      <c r="AD484" s="7"/>
      <c r="AE484" s="7"/>
      <c r="AF484" s="7"/>
      <c r="AG484" s="31" t="s">
        <v>976</v>
      </c>
      <c r="AH484" s="12" t="s">
        <v>977</v>
      </c>
      <c r="AK484" s="12" t="e">
        <f>VLOOKUP(AH484,#REF!,1,0)</f>
        <v>#REF!</v>
      </c>
    </row>
    <row r="485" spans="1:37" s="12" customFormat="1" x14ac:dyDescent="0.25">
      <c r="A485" s="5">
        <v>6981</v>
      </c>
      <c r="B485" s="5" t="s">
        <v>1139</v>
      </c>
      <c r="C485" s="6" t="s">
        <v>894</v>
      </c>
      <c r="D485" s="7">
        <f t="shared" si="93"/>
        <v>22889.014418604755</v>
      </c>
      <c r="E485" s="8">
        <f t="shared" si="94"/>
        <v>1.5570676087558514E-4</v>
      </c>
      <c r="F485" s="8">
        <v>1.4877019255338879E-4</v>
      </c>
      <c r="G485" s="13">
        <f t="shared" si="99"/>
        <v>6.936568322196354E-6</v>
      </c>
      <c r="H485" s="41">
        <f t="shared" si="100"/>
        <v>8.3000000000000004E-2</v>
      </c>
      <c r="I485" s="41">
        <f t="shared" si="101"/>
        <v>3.7000000000000002E-3</v>
      </c>
      <c r="J485" s="41">
        <f t="shared" si="102"/>
        <v>8.6699999999999999E-2</v>
      </c>
      <c r="K485" s="7">
        <f t="shared" si="92"/>
        <v>1046.1597269240126</v>
      </c>
      <c r="L485" s="29">
        <f t="shared" si="103"/>
        <v>7.1166953482025116E-6</v>
      </c>
      <c r="M485" s="38">
        <f t="shared" si="95"/>
        <v>6939.0015503832728</v>
      </c>
      <c r="N485" s="39">
        <f t="shared" si="104"/>
        <v>4.7203843527776663E-5</v>
      </c>
      <c r="O485" s="7">
        <v>270106.7</v>
      </c>
      <c r="P485" s="7">
        <v>35949.51</v>
      </c>
      <c r="Q485" s="7">
        <v>0</v>
      </c>
      <c r="R485" s="7"/>
      <c r="S485" s="7">
        <v>22689</v>
      </c>
      <c r="T485" s="7">
        <v>1132.3499999999999</v>
      </c>
      <c r="U485" s="7">
        <f t="shared" si="96"/>
        <v>22889.014418604755</v>
      </c>
      <c r="V485" s="7">
        <f t="shared" si="97"/>
        <v>1046.1597269240126</v>
      </c>
      <c r="W485" s="7">
        <f t="shared" si="98"/>
        <v>6939.0015503832728</v>
      </c>
      <c r="X485" s="7"/>
      <c r="Y485" s="7"/>
      <c r="Z485" s="7"/>
      <c r="AA485" s="7"/>
      <c r="AB485" s="7"/>
      <c r="AC485" s="7"/>
      <c r="AD485" s="7"/>
      <c r="AE485" s="7"/>
      <c r="AF485" s="7"/>
      <c r="AG485" s="31" t="s">
        <v>978</v>
      </c>
      <c r="AH485" s="12" t="s">
        <v>979</v>
      </c>
      <c r="AK485" s="12" t="e">
        <f>VLOOKUP(AH485,#REF!,1,0)</f>
        <v>#REF!</v>
      </c>
    </row>
    <row r="486" spans="1:37" s="12" customFormat="1" x14ac:dyDescent="0.25">
      <c r="A486" s="5">
        <v>6867</v>
      </c>
      <c r="B486" s="5" t="s">
        <v>1139</v>
      </c>
      <c r="C486" s="6" t="s">
        <v>918</v>
      </c>
      <c r="D486" s="7">
        <f t="shared" si="93"/>
        <v>15335.205869808919</v>
      </c>
      <c r="E486" s="8">
        <f t="shared" si="94"/>
        <v>1.043205788453411E-4</v>
      </c>
      <c r="F486" s="8">
        <v>9.0991970079359422E-5</v>
      </c>
      <c r="G486" s="13">
        <f t="shared" si="99"/>
        <v>1.3328608765981681E-5</v>
      </c>
      <c r="H486" s="41">
        <f t="shared" si="100"/>
        <v>8.3000000000000004E-2</v>
      </c>
      <c r="I486" s="41">
        <f t="shared" si="101"/>
        <v>3.7000000000000002E-3</v>
      </c>
      <c r="J486" s="41">
        <f t="shared" si="102"/>
        <v>8.6699999999999999E-2</v>
      </c>
      <c r="K486" s="7">
        <f t="shared" si="92"/>
        <v>642.89372329875334</v>
      </c>
      <c r="L486" s="29">
        <f t="shared" si="103"/>
        <v>4.3734036516979722E-6</v>
      </c>
      <c r="M486" s="38">
        <f t="shared" si="95"/>
        <v>4648.9995313890513</v>
      </c>
      <c r="N486" s="39">
        <f t="shared" si="104"/>
        <v>3.1625680560378969E-5</v>
      </c>
      <c r="O486" s="7">
        <v>180966.97</v>
      </c>
      <c r="P486" s="7">
        <v>7108</v>
      </c>
      <c r="Q486" s="7">
        <v>0</v>
      </c>
      <c r="R486" s="7"/>
      <c r="S486" s="7">
        <v>15201.2</v>
      </c>
      <c r="T486" s="7">
        <v>695.86</v>
      </c>
      <c r="U486" s="7">
        <f t="shared" si="96"/>
        <v>15335.205869808919</v>
      </c>
      <c r="V486" s="7">
        <f t="shared" si="97"/>
        <v>642.89372329875334</v>
      </c>
      <c r="W486" s="7">
        <f t="shared" si="98"/>
        <v>4648.9995313890513</v>
      </c>
      <c r="X486" s="7"/>
      <c r="Y486" s="7"/>
      <c r="Z486" s="7"/>
      <c r="AA486" s="7"/>
      <c r="AB486" s="7"/>
      <c r="AC486" s="7"/>
      <c r="AD486" s="7"/>
      <c r="AE486" s="7"/>
      <c r="AF486" s="7"/>
      <c r="AG486" s="31" t="s">
        <v>980</v>
      </c>
      <c r="AH486" s="12" t="s">
        <v>981</v>
      </c>
      <c r="AK486" s="12" t="e">
        <f>VLOOKUP(AH486,#REF!,1,0)</f>
        <v>#REF!</v>
      </c>
    </row>
    <row r="487" spans="1:37" s="12" customFormat="1" x14ac:dyDescent="0.25">
      <c r="A487" s="5">
        <v>6859</v>
      </c>
      <c r="B487" s="5" t="s">
        <v>1139</v>
      </c>
      <c r="C487" s="6" t="s">
        <v>920</v>
      </c>
      <c r="D487" s="7">
        <f t="shared" si="93"/>
        <v>151697.80307449945</v>
      </c>
      <c r="E487" s="8">
        <f t="shared" si="94"/>
        <v>1.0319524081156359E-3</v>
      </c>
      <c r="F487" s="8">
        <v>1.0077851779893528E-3</v>
      </c>
      <c r="G487" s="13">
        <f t="shared" si="99"/>
        <v>2.4167230126283116E-5</v>
      </c>
      <c r="H487" s="41">
        <f t="shared" si="100"/>
        <v>8.3000000000000004E-2</v>
      </c>
      <c r="I487" s="41">
        <f t="shared" si="101"/>
        <v>3.7000000000000002E-3</v>
      </c>
      <c r="J487" s="41">
        <f t="shared" si="102"/>
        <v>8.6699999999999999E-2</v>
      </c>
      <c r="K487" s="7">
        <f t="shared" ref="K487:K518" si="105">V487</f>
        <v>6401.6919021737494</v>
      </c>
      <c r="L487" s="29">
        <f t="shared" si="103"/>
        <v>4.3548695106798696E-5</v>
      </c>
      <c r="M487" s="38">
        <f t="shared" si="95"/>
        <v>45988.493496167466</v>
      </c>
      <c r="N487" s="39">
        <f t="shared" si="104"/>
        <v>3.128452465832579E-4</v>
      </c>
      <c r="O487" s="7">
        <v>1790144.97</v>
      </c>
      <c r="P487" s="7">
        <v>82622.460000000006</v>
      </c>
      <c r="Q487" s="7">
        <v>0</v>
      </c>
      <c r="R487" s="7"/>
      <c r="S487" s="7">
        <v>150372.20000000001</v>
      </c>
      <c r="T487" s="7">
        <v>6929.11</v>
      </c>
      <c r="U487" s="7">
        <f t="shared" si="96"/>
        <v>151697.80307449945</v>
      </c>
      <c r="V487" s="7">
        <f t="shared" si="97"/>
        <v>6401.6919021737494</v>
      </c>
      <c r="W487" s="7">
        <f t="shared" si="98"/>
        <v>45988.493496167466</v>
      </c>
      <c r="X487" s="7"/>
      <c r="Y487" s="7"/>
      <c r="Z487" s="7"/>
      <c r="AA487" s="7"/>
      <c r="AB487" s="7"/>
      <c r="AC487" s="7"/>
      <c r="AD487" s="7"/>
      <c r="AE487" s="7"/>
      <c r="AF487" s="7"/>
      <c r="AG487" s="31" t="s">
        <v>982</v>
      </c>
      <c r="AH487" s="12" t="s">
        <v>983</v>
      </c>
      <c r="AK487" s="12" t="e">
        <f>VLOOKUP(AH487,#REF!,1,0)</f>
        <v>#REF!</v>
      </c>
    </row>
    <row r="488" spans="1:37" s="12" customFormat="1" x14ac:dyDescent="0.25">
      <c r="A488" s="5">
        <v>6854</v>
      </c>
      <c r="B488" s="5" t="s">
        <v>1139</v>
      </c>
      <c r="C488" s="6" t="s">
        <v>896</v>
      </c>
      <c r="D488" s="7">
        <f t="shared" si="93"/>
        <v>26160.239845655065</v>
      </c>
      <c r="E488" s="8">
        <f t="shared" si="94"/>
        <v>1.779598778523407E-4</v>
      </c>
      <c r="F488" s="8">
        <v>1.6360685221336865E-4</v>
      </c>
      <c r="G488" s="13">
        <f t="shared" si="99"/>
        <v>1.4353025638972055E-5</v>
      </c>
      <c r="H488" s="41">
        <f t="shared" si="100"/>
        <v>8.3000000000000004E-2</v>
      </c>
      <c r="I488" s="41">
        <f t="shared" si="101"/>
        <v>3.7000000000000002E-3</v>
      </c>
      <c r="J488" s="41">
        <f t="shared" si="102"/>
        <v>8.6699999999999999E-2</v>
      </c>
      <c r="K488" s="7">
        <f t="shared" si="105"/>
        <v>1055.2969368849597</v>
      </c>
      <c r="L488" s="29">
        <f t="shared" si="103"/>
        <v>7.1788529116711584E-6</v>
      </c>
      <c r="M488" s="38">
        <f t="shared" si="95"/>
        <v>7930.7016688254607</v>
      </c>
      <c r="N488" s="39">
        <f t="shared" si="104"/>
        <v>5.395006730039377E-5</v>
      </c>
      <c r="O488" s="7">
        <v>308710.2</v>
      </c>
      <c r="P488" s="7">
        <v>0</v>
      </c>
      <c r="Q488" s="7">
        <v>0</v>
      </c>
      <c r="R488" s="7"/>
      <c r="S488" s="7">
        <v>25931.64</v>
      </c>
      <c r="T488" s="7">
        <v>1142.24</v>
      </c>
      <c r="U488" s="7">
        <f t="shared" si="96"/>
        <v>26160.239845655065</v>
      </c>
      <c r="V488" s="7">
        <f t="shared" si="97"/>
        <v>1055.2969368849597</v>
      </c>
      <c r="W488" s="7">
        <f t="shared" si="98"/>
        <v>7930.7016688254607</v>
      </c>
      <c r="X488" s="7"/>
      <c r="Y488" s="7"/>
      <c r="Z488" s="7"/>
      <c r="AA488" s="7"/>
      <c r="AB488" s="7"/>
      <c r="AC488" s="7"/>
      <c r="AD488" s="7"/>
      <c r="AE488" s="7"/>
      <c r="AF488" s="7"/>
      <c r="AG488" s="31" t="s">
        <v>984</v>
      </c>
      <c r="AH488" s="12" t="s">
        <v>985</v>
      </c>
      <c r="AK488" s="12" t="e">
        <f>VLOOKUP(AH488,#REF!,1,0)</f>
        <v>#REF!</v>
      </c>
    </row>
    <row r="489" spans="1:37" s="12" customFormat="1" x14ac:dyDescent="0.25">
      <c r="A489" s="5">
        <v>6855</v>
      </c>
      <c r="B489" s="5" t="s">
        <v>1139</v>
      </c>
      <c r="C489" s="6" t="s">
        <v>898</v>
      </c>
      <c r="D489" s="7">
        <f t="shared" si="93"/>
        <v>505187.45332745014</v>
      </c>
      <c r="E489" s="8">
        <f t="shared" si="94"/>
        <v>3.4366312395113625E-3</v>
      </c>
      <c r="F489" s="8">
        <v>3.3684161425546074E-3</v>
      </c>
      <c r="G489" s="13">
        <f t="shared" si="99"/>
        <v>6.8215096956755067E-5</v>
      </c>
      <c r="H489" s="41">
        <f t="shared" si="100"/>
        <v>8.3000000000000004E-2</v>
      </c>
      <c r="I489" s="41">
        <f t="shared" si="101"/>
        <v>3.7000000000000002E-3</v>
      </c>
      <c r="J489" s="41">
        <f t="shared" si="102"/>
        <v>8.6699999999999999E-2</v>
      </c>
      <c r="K489" s="7">
        <f t="shared" si="105"/>
        <v>23513.321016712256</v>
      </c>
      <c r="L489" s="29">
        <f t="shared" si="103"/>
        <v>1.5995372216482095E-4</v>
      </c>
      <c r="M489" s="38">
        <f t="shared" si="95"/>
        <v>153151.92073206962</v>
      </c>
      <c r="N489" s="39">
        <f t="shared" si="104"/>
        <v>1.0418443128631031E-3</v>
      </c>
      <c r="O489" s="7">
        <v>5961583.0599999996</v>
      </c>
      <c r="P489" s="7">
        <v>916830.64</v>
      </c>
      <c r="Q489" s="7">
        <v>0</v>
      </c>
      <c r="R489" s="7"/>
      <c r="S489" s="7">
        <v>500772.9</v>
      </c>
      <c r="T489" s="7">
        <v>25450.52</v>
      </c>
      <c r="U489" s="7">
        <f t="shared" si="96"/>
        <v>505187.45332745014</v>
      </c>
      <c r="V489" s="7">
        <f t="shared" si="97"/>
        <v>23513.321016712256</v>
      </c>
      <c r="W489" s="7">
        <f t="shared" si="98"/>
        <v>153151.92073206962</v>
      </c>
      <c r="X489" s="7"/>
      <c r="Y489" s="7"/>
      <c r="Z489" s="7"/>
      <c r="AA489" s="7"/>
      <c r="AB489" s="7"/>
      <c r="AC489" s="7"/>
      <c r="AD489" s="7"/>
      <c r="AE489" s="7"/>
      <c r="AF489" s="7"/>
      <c r="AG489" s="31" t="s">
        <v>986</v>
      </c>
      <c r="AH489" s="12" t="s">
        <v>987</v>
      </c>
      <c r="AK489" s="12" t="e">
        <f>VLOOKUP(AH489,#REF!,1,0)</f>
        <v>#REF!</v>
      </c>
    </row>
    <row r="490" spans="1:37" s="12" customFormat="1" x14ac:dyDescent="0.25">
      <c r="A490" s="5">
        <v>6856</v>
      </c>
      <c r="B490" s="5" t="s">
        <v>1139</v>
      </c>
      <c r="C490" s="6" t="s">
        <v>900</v>
      </c>
      <c r="D490" s="7">
        <f t="shared" si="93"/>
        <v>26729.635478699667</v>
      </c>
      <c r="E490" s="8">
        <f t="shared" si="94"/>
        <v>1.8183329712923252E-4</v>
      </c>
      <c r="F490" s="8">
        <v>1.664941862931302E-4</v>
      </c>
      <c r="G490" s="13">
        <f t="shared" si="99"/>
        <v>1.5339110836102323E-5</v>
      </c>
      <c r="H490" s="41">
        <f t="shared" si="100"/>
        <v>8.3000000000000004E-2</v>
      </c>
      <c r="I490" s="41">
        <f t="shared" si="101"/>
        <v>3.7000000000000002E-3</v>
      </c>
      <c r="J490" s="41">
        <f t="shared" si="102"/>
        <v>8.6699999999999999E-2</v>
      </c>
      <c r="K490" s="7">
        <f t="shared" si="105"/>
        <v>1086.8937600057275</v>
      </c>
      <c r="L490" s="29">
        <f t="shared" si="103"/>
        <v>7.3937961544039946E-6</v>
      </c>
      <c r="M490" s="38">
        <f t="shared" si="95"/>
        <v>8103.3188513838522</v>
      </c>
      <c r="N490" s="39">
        <f t="shared" si="104"/>
        <v>5.5124327662857868E-5</v>
      </c>
      <c r="O490" s="7">
        <v>315429.61</v>
      </c>
      <c r="P490" s="7">
        <v>2528.1999999999998</v>
      </c>
      <c r="Q490" s="7">
        <v>0</v>
      </c>
      <c r="R490" s="7"/>
      <c r="S490" s="7">
        <v>26496.06</v>
      </c>
      <c r="T490" s="7">
        <v>1176.44</v>
      </c>
      <c r="U490" s="7">
        <f t="shared" si="96"/>
        <v>26729.635478699667</v>
      </c>
      <c r="V490" s="7">
        <f t="shared" si="97"/>
        <v>1086.8937600057275</v>
      </c>
      <c r="W490" s="7">
        <f t="shared" si="98"/>
        <v>8103.3188513838522</v>
      </c>
      <c r="X490" s="7"/>
      <c r="Y490" s="7"/>
      <c r="Z490" s="7"/>
      <c r="AA490" s="7"/>
      <c r="AB490" s="7"/>
      <c r="AC490" s="7"/>
      <c r="AD490" s="7"/>
      <c r="AE490" s="7"/>
      <c r="AF490" s="7"/>
      <c r="AG490" s="31" t="s">
        <v>988</v>
      </c>
      <c r="AH490" s="12">
        <v>1</v>
      </c>
      <c r="AK490" s="12" t="e">
        <f>VLOOKUP(AH490,#REF!,1,0)</f>
        <v>#REF!</v>
      </c>
    </row>
    <row r="491" spans="1:37" s="12" customFormat="1" x14ac:dyDescent="0.25">
      <c r="A491" s="5">
        <v>6857</v>
      </c>
      <c r="B491" s="5" t="s">
        <v>1139</v>
      </c>
      <c r="C491" s="6" t="s">
        <v>902</v>
      </c>
      <c r="D491" s="7">
        <f t="shared" si="93"/>
        <v>17132.773820442933</v>
      </c>
      <c r="E491" s="8">
        <f t="shared" si="94"/>
        <v>1.1654886783708912E-4</v>
      </c>
      <c r="F491" s="8">
        <v>1.0015636335672155E-4</v>
      </c>
      <c r="G491" s="13">
        <f t="shared" si="99"/>
        <v>1.639250448036757E-5</v>
      </c>
      <c r="H491" s="41">
        <f t="shared" si="100"/>
        <v>8.3000000000000004E-2</v>
      </c>
      <c r="I491" s="41">
        <f t="shared" si="101"/>
        <v>3.7000000000000002E-3</v>
      </c>
      <c r="J491" s="41">
        <f t="shared" si="102"/>
        <v>8.6699999999999999E-2</v>
      </c>
      <c r="K491" s="7">
        <f t="shared" si="105"/>
        <v>875.02874602752763</v>
      </c>
      <c r="L491" s="29">
        <f t="shared" si="103"/>
        <v>5.9525451478690894E-6</v>
      </c>
      <c r="M491" s="38">
        <f t="shared" si="95"/>
        <v>5193.9477134405288</v>
      </c>
      <c r="N491" s="39">
        <f t="shared" si="104"/>
        <v>3.5332791522889631E-5</v>
      </c>
      <c r="O491" s="7">
        <v>202179.37</v>
      </c>
      <c r="P491" s="7">
        <v>53807.83</v>
      </c>
      <c r="Q491" s="7">
        <v>0</v>
      </c>
      <c r="R491" s="7"/>
      <c r="S491" s="7">
        <v>16983.060000000001</v>
      </c>
      <c r="T491" s="7">
        <v>947.12</v>
      </c>
      <c r="U491" s="7">
        <f t="shared" si="96"/>
        <v>17132.773820442933</v>
      </c>
      <c r="V491" s="7">
        <f t="shared" si="97"/>
        <v>875.02874602752763</v>
      </c>
      <c r="W491" s="7">
        <f t="shared" si="98"/>
        <v>5193.9477134405288</v>
      </c>
      <c r="X491" s="7"/>
      <c r="Y491" s="7"/>
      <c r="Z491" s="7"/>
      <c r="AA491" s="7"/>
      <c r="AB491" s="7"/>
      <c r="AC491" s="7"/>
      <c r="AD491" s="7"/>
      <c r="AE491" s="7"/>
      <c r="AF491" s="7"/>
      <c r="AG491" s="31" t="s">
        <v>989</v>
      </c>
      <c r="AH491" s="12" t="s">
        <v>990</v>
      </c>
      <c r="AK491" s="12" t="e">
        <f>VLOOKUP(AH491,#REF!,1,0)</f>
        <v>#REF!</v>
      </c>
    </row>
    <row r="492" spans="1:37" s="12" customFormat="1" x14ac:dyDescent="0.25">
      <c r="A492" s="5">
        <v>6368</v>
      </c>
      <c r="B492" s="5" t="s">
        <v>1139</v>
      </c>
      <c r="C492" s="6" t="s">
        <v>904</v>
      </c>
      <c r="D492" s="7">
        <f t="shared" si="93"/>
        <v>919.43442818618598</v>
      </c>
      <c r="E492" s="8">
        <f t="shared" si="94"/>
        <v>6.2546230271060113E-6</v>
      </c>
      <c r="F492" s="8">
        <v>6.3392923216867362E-6</v>
      </c>
      <c r="G492" s="13">
        <f t="shared" si="99"/>
        <v>-8.4669294580724951E-8</v>
      </c>
      <c r="H492" s="41">
        <f t="shared" si="100"/>
        <v>8.3000000000000004E-2</v>
      </c>
      <c r="I492" s="41">
        <f t="shared" si="101"/>
        <v>3.7000000000000002E-3</v>
      </c>
      <c r="J492" s="41">
        <f t="shared" si="102"/>
        <v>8.6699999999999999E-2</v>
      </c>
      <c r="K492" s="7">
        <f t="shared" si="105"/>
        <v>37.140125422656695</v>
      </c>
      <c r="L492" s="29">
        <f t="shared" si="103"/>
        <v>2.5265258356315714E-7</v>
      </c>
      <c r="M492" s="38">
        <f t="shared" si="95"/>
        <v>278.73445339236258</v>
      </c>
      <c r="N492" s="39">
        <f t="shared" si="104"/>
        <v>1.8961427560146171E-6</v>
      </c>
      <c r="O492" s="7">
        <v>10850</v>
      </c>
      <c r="P492" s="7">
        <v>0</v>
      </c>
      <c r="Q492" s="7">
        <v>0</v>
      </c>
      <c r="R492" s="7"/>
      <c r="S492" s="7">
        <v>911.4</v>
      </c>
      <c r="T492" s="7">
        <v>40.200000000000003</v>
      </c>
      <c r="U492" s="7">
        <f t="shared" si="96"/>
        <v>919.43442818618598</v>
      </c>
      <c r="V492" s="7">
        <f t="shared" si="97"/>
        <v>37.140125422656695</v>
      </c>
      <c r="W492" s="7">
        <f t="shared" si="98"/>
        <v>278.73445339236258</v>
      </c>
      <c r="X492" s="7"/>
      <c r="Y492" s="7"/>
      <c r="Z492" s="7"/>
      <c r="AA492" s="7"/>
      <c r="AB492" s="7"/>
      <c r="AC492" s="7"/>
      <c r="AD492" s="7"/>
      <c r="AE492" s="7"/>
      <c r="AF492" s="7"/>
      <c r="AG492" s="31" t="s">
        <v>991</v>
      </c>
      <c r="AH492" s="12" t="s">
        <v>992</v>
      </c>
      <c r="AK492" s="12" t="e">
        <f>VLOOKUP(AH492,#REF!,1,0)</f>
        <v>#REF!</v>
      </c>
    </row>
    <row r="493" spans="1:37" s="12" customFormat="1" x14ac:dyDescent="0.25">
      <c r="A493" s="5">
        <v>6858</v>
      </c>
      <c r="B493" s="5" t="s">
        <v>1139</v>
      </c>
      <c r="C493" s="6" t="s">
        <v>906</v>
      </c>
      <c r="D493" s="7">
        <f t="shared" si="93"/>
        <v>14097.570863020048</v>
      </c>
      <c r="E493" s="8">
        <f t="shared" si="94"/>
        <v>9.5901337434199793E-5</v>
      </c>
      <c r="F493" s="8">
        <v>1.0355719142965319E-4</v>
      </c>
      <c r="G493" s="13">
        <f t="shared" si="99"/>
        <v>-7.6558539954533946E-6</v>
      </c>
      <c r="H493" s="41">
        <f t="shared" si="100"/>
        <v>8.3000000000000004E-2</v>
      </c>
      <c r="I493" s="41">
        <f t="shared" si="101"/>
        <v>3.7000000000000002E-3</v>
      </c>
      <c r="J493" s="41">
        <f t="shared" si="102"/>
        <v>8.6699999999999999E-2</v>
      </c>
      <c r="K493" s="7">
        <f t="shared" si="105"/>
        <v>768.32017671616325</v>
      </c>
      <c r="L493" s="29">
        <f t="shared" si="103"/>
        <v>5.2266403368853915E-6</v>
      </c>
      <c r="M493" s="38">
        <f t="shared" si="95"/>
        <v>4273.7998362926965</v>
      </c>
      <c r="N493" s="39">
        <f t="shared" si="104"/>
        <v>2.9073315127052383E-5</v>
      </c>
      <c r="O493" s="7">
        <v>166361.01999999999</v>
      </c>
      <c r="P493" s="7">
        <v>58392.28</v>
      </c>
      <c r="Q493" s="7">
        <v>0</v>
      </c>
      <c r="R493" s="7"/>
      <c r="S493" s="7">
        <v>13974.38</v>
      </c>
      <c r="T493" s="7">
        <v>831.62</v>
      </c>
      <c r="U493" s="7">
        <f t="shared" si="96"/>
        <v>14097.570863020048</v>
      </c>
      <c r="V493" s="7">
        <f t="shared" si="97"/>
        <v>768.32017671616325</v>
      </c>
      <c r="W493" s="7">
        <f t="shared" si="98"/>
        <v>4273.7998362926965</v>
      </c>
      <c r="X493" s="7"/>
      <c r="Y493" s="7"/>
      <c r="Z493" s="7"/>
      <c r="AA493" s="7"/>
      <c r="AB493" s="7"/>
      <c r="AC493" s="7"/>
      <c r="AD493" s="7"/>
      <c r="AE493" s="7"/>
      <c r="AF493" s="7"/>
      <c r="AG493" s="31" t="s">
        <v>993</v>
      </c>
      <c r="AH493" s="12" t="s">
        <v>994</v>
      </c>
      <c r="AK493" s="12" t="e">
        <f>VLOOKUP(AH493,#REF!,1,0)</f>
        <v>#REF!</v>
      </c>
    </row>
    <row r="494" spans="1:37" s="12" customFormat="1" x14ac:dyDescent="0.25">
      <c r="A494" s="5">
        <v>6866</v>
      </c>
      <c r="B494" s="5" t="s">
        <v>1139</v>
      </c>
      <c r="C494" s="6" t="s">
        <v>908</v>
      </c>
      <c r="D494" s="7">
        <f t="shared" si="93"/>
        <v>32969.693892764284</v>
      </c>
      <c r="E494" s="8">
        <f t="shared" si="94"/>
        <v>2.2428245048983708E-4</v>
      </c>
      <c r="F494" s="8">
        <v>2.2795286158172387E-4</v>
      </c>
      <c r="G494" s="13">
        <f t="shared" si="99"/>
        <v>-3.6704110918867928E-6</v>
      </c>
      <c r="H494" s="41">
        <f t="shared" si="100"/>
        <v>8.3000000000000004E-2</v>
      </c>
      <c r="I494" s="41">
        <f t="shared" si="101"/>
        <v>3.7000000000000002E-3</v>
      </c>
      <c r="J494" s="41">
        <f t="shared" si="102"/>
        <v>8.6699999999999999E-2</v>
      </c>
      <c r="K494" s="7">
        <f t="shared" si="105"/>
        <v>1537.0283845934587</v>
      </c>
      <c r="L494" s="29">
        <f t="shared" si="103"/>
        <v>1.0455920327628906E-5</v>
      </c>
      <c r="M494" s="38">
        <f t="shared" si="95"/>
        <v>9995.0462197095712</v>
      </c>
      <c r="N494" s="39">
        <f t="shared" si="104"/>
        <v>6.7993153536909977E-5</v>
      </c>
      <c r="O494" s="7">
        <v>389065.86</v>
      </c>
      <c r="P494" s="7">
        <v>60583</v>
      </c>
      <c r="Q494" s="7">
        <v>0</v>
      </c>
      <c r="R494" s="7"/>
      <c r="S494" s="7">
        <v>32681.59</v>
      </c>
      <c r="T494" s="7">
        <v>1663.66</v>
      </c>
      <c r="U494" s="7">
        <f t="shared" si="96"/>
        <v>32969.693892764284</v>
      </c>
      <c r="V494" s="7">
        <f t="shared" si="97"/>
        <v>1537.0283845934587</v>
      </c>
      <c r="W494" s="7">
        <f t="shared" si="98"/>
        <v>9995.0462197095712</v>
      </c>
      <c r="X494" s="7"/>
      <c r="Y494" s="7"/>
      <c r="Z494" s="7"/>
      <c r="AA494" s="7"/>
      <c r="AB494" s="7"/>
      <c r="AC494" s="7"/>
      <c r="AD494" s="7"/>
      <c r="AE494" s="7"/>
      <c r="AF494" s="7"/>
      <c r="AG494" s="31" t="s">
        <v>995</v>
      </c>
      <c r="AH494" s="12" t="s">
        <v>996</v>
      </c>
      <c r="AK494" s="12" t="e">
        <f>VLOOKUP(AH494,#REF!,1,0)</f>
        <v>#REF!</v>
      </c>
    </row>
    <row r="495" spans="1:37" s="12" customFormat="1" x14ac:dyDescent="0.25">
      <c r="A495" s="5">
        <v>6860</v>
      </c>
      <c r="B495" s="5" t="s">
        <v>1139</v>
      </c>
      <c r="C495" s="6" t="s">
        <v>910</v>
      </c>
      <c r="D495" s="7">
        <f t="shared" si="93"/>
        <v>49614.564194611688</v>
      </c>
      <c r="E495" s="8">
        <f t="shared" si="94"/>
        <v>3.3751226425535549E-4</v>
      </c>
      <c r="F495" s="8">
        <v>3.6907488606275902E-4</v>
      </c>
      <c r="G495" s="13">
        <f t="shared" si="99"/>
        <v>-3.1562621807403534E-5</v>
      </c>
      <c r="H495" s="41">
        <f t="shared" si="100"/>
        <v>8.3000000000000004E-2</v>
      </c>
      <c r="I495" s="41">
        <f t="shared" si="101"/>
        <v>3.7000000000000002E-3</v>
      </c>
      <c r="J495" s="41">
        <f t="shared" si="102"/>
        <v>8.6699999999999999E-2</v>
      </c>
      <c r="K495" s="7">
        <f t="shared" si="105"/>
        <v>2111.3606972550142</v>
      </c>
      <c r="L495" s="29">
        <f t="shared" si="103"/>
        <v>1.4362922282157179E-5</v>
      </c>
      <c r="M495" s="38">
        <f t="shared" si="95"/>
        <v>15041.081785861661</v>
      </c>
      <c r="N495" s="39">
        <f t="shared" si="104"/>
        <v>1.0231974527647844E-4</v>
      </c>
      <c r="O495" s="7">
        <v>585487.35999999999</v>
      </c>
      <c r="P495" s="7">
        <v>32147.15</v>
      </c>
      <c r="Q495" s="7">
        <v>0</v>
      </c>
      <c r="R495" s="7"/>
      <c r="S495" s="7">
        <v>49181.01</v>
      </c>
      <c r="T495" s="7">
        <v>2285.31</v>
      </c>
      <c r="U495" s="7">
        <f t="shared" si="96"/>
        <v>49614.564194611688</v>
      </c>
      <c r="V495" s="7">
        <f t="shared" si="97"/>
        <v>2111.3606972550142</v>
      </c>
      <c r="W495" s="7">
        <f t="shared" si="98"/>
        <v>15041.081785861661</v>
      </c>
      <c r="X495" s="7"/>
      <c r="Y495" s="7"/>
      <c r="Z495" s="7"/>
      <c r="AA495" s="7"/>
      <c r="AB495" s="7"/>
      <c r="AC495" s="7"/>
      <c r="AD495" s="7"/>
      <c r="AE495" s="7"/>
      <c r="AF495" s="7"/>
      <c r="AG495" s="31" t="s">
        <v>997</v>
      </c>
      <c r="AH495" s="12" t="s">
        <v>998</v>
      </c>
      <c r="AI495" s="12" t="s">
        <v>999</v>
      </c>
      <c r="AK495" s="12" t="e">
        <f>VLOOKUP(AH495,#REF!,1,0)</f>
        <v>#REF!</v>
      </c>
    </row>
    <row r="496" spans="1:37" s="12" customFormat="1" x14ac:dyDescent="0.25">
      <c r="A496" s="5">
        <v>6863</v>
      </c>
      <c r="B496" s="5" t="s">
        <v>1139</v>
      </c>
      <c r="C496" s="6" t="s">
        <v>912</v>
      </c>
      <c r="D496" s="7">
        <f t="shared" si="93"/>
        <v>19640.446987228199</v>
      </c>
      <c r="E496" s="8">
        <f t="shared" si="94"/>
        <v>1.3360777911189603E-4</v>
      </c>
      <c r="F496" s="8">
        <v>1.1151716159757036E-4</v>
      </c>
      <c r="G496" s="13">
        <f t="shared" si="99"/>
        <v>2.2090617514325671E-5</v>
      </c>
      <c r="H496" s="41">
        <f t="shared" si="100"/>
        <v>8.3000000000000004E-2</v>
      </c>
      <c r="I496" s="41">
        <f t="shared" si="101"/>
        <v>3.7000000000000002E-3</v>
      </c>
      <c r="J496" s="41">
        <f t="shared" si="102"/>
        <v>8.6699999999999999E-2</v>
      </c>
      <c r="K496" s="7">
        <f t="shared" si="105"/>
        <v>890.30978270640173</v>
      </c>
      <c r="L496" s="29">
        <f t="shared" si="103"/>
        <v>6.0564972307580096E-6</v>
      </c>
      <c r="M496" s="38">
        <f t="shared" si="95"/>
        <v>5954.1703981723686</v>
      </c>
      <c r="N496" s="39">
        <f t="shared" si="104"/>
        <v>4.0504347170454796E-5</v>
      </c>
      <c r="O496" s="7">
        <v>231772.03</v>
      </c>
      <c r="P496" s="7">
        <v>28666.639999999999</v>
      </c>
      <c r="Q496" s="7">
        <v>0</v>
      </c>
      <c r="R496" s="7"/>
      <c r="S496" s="7">
        <v>19468.82</v>
      </c>
      <c r="T496" s="7">
        <v>963.66</v>
      </c>
      <c r="U496" s="7">
        <f t="shared" si="96"/>
        <v>19640.446987228199</v>
      </c>
      <c r="V496" s="7">
        <f t="shared" si="97"/>
        <v>890.30978270640173</v>
      </c>
      <c r="W496" s="7">
        <f t="shared" si="98"/>
        <v>5954.1703981723686</v>
      </c>
      <c r="X496" s="7"/>
      <c r="Y496" s="7"/>
      <c r="Z496" s="7"/>
      <c r="AA496" s="7"/>
      <c r="AB496" s="7"/>
      <c r="AC496" s="7"/>
      <c r="AD496" s="7"/>
      <c r="AE496" s="7"/>
      <c r="AF496" s="7"/>
      <c r="AG496" s="31" t="s">
        <v>1000</v>
      </c>
      <c r="AH496" s="12" t="s">
        <v>1001</v>
      </c>
      <c r="AK496" s="12" t="e">
        <f>VLOOKUP(AH496,#REF!,1,0)</f>
        <v>#REF!</v>
      </c>
    </row>
    <row r="497" spans="1:37" s="12" customFormat="1" x14ac:dyDescent="0.25">
      <c r="A497" s="5">
        <v>6864</v>
      </c>
      <c r="B497" s="5" t="s">
        <v>1139</v>
      </c>
      <c r="C497" s="6" t="s">
        <v>914</v>
      </c>
      <c r="D497" s="7">
        <f t="shared" si="93"/>
        <v>24233.2106045129</v>
      </c>
      <c r="E497" s="8">
        <f t="shared" si="94"/>
        <v>1.6485090444862377E-4</v>
      </c>
      <c r="F497" s="8">
        <v>1.9603151209306966E-4</v>
      </c>
      <c r="G497" s="13">
        <f t="shared" si="99"/>
        <v>-3.1180607644445892E-5</v>
      </c>
      <c r="H497" s="41">
        <f t="shared" si="100"/>
        <v>8.3000000000000004E-2</v>
      </c>
      <c r="I497" s="41">
        <f t="shared" si="101"/>
        <v>3.7000000000000002E-3</v>
      </c>
      <c r="J497" s="41">
        <f t="shared" si="102"/>
        <v>8.6699999999999999E-2</v>
      </c>
      <c r="K497" s="7">
        <f t="shared" si="105"/>
        <v>1057.7452287349608</v>
      </c>
      <c r="L497" s="29">
        <f t="shared" si="103"/>
        <v>7.1955078705378853E-6</v>
      </c>
      <c r="M497" s="38">
        <f t="shared" si="95"/>
        <v>7346.5061832806323</v>
      </c>
      <c r="N497" s="39">
        <f t="shared" si="104"/>
        <v>4.9975969285129829E-5</v>
      </c>
      <c r="O497" s="7">
        <v>285970.44</v>
      </c>
      <c r="P497" s="7">
        <v>23442.14</v>
      </c>
      <c r="Q497" s="7">
        <v>0</v>
      </c>
      <c r="R497" s="7"/>
      <c r="S497" s="7">
        <v>24021.45</v>
      </c>
      <c r="T497" s="7">
        <v>1144.8900000000001</v>
      </c>
      <c r="U497" s="7">
        <f t="shared" si="96"/>
        <v>24233.2106045129</v>
      </c>
      <c r="V497" s="7">
        <f t="shared" si="97"/>
        <v>1057.7452287349608</v>
      </c>
      <c r="W497" s="7">
        <f t="shared" si="98"/>
        <v>7346.5061832806323</v>
      </c>
      <c r="X497" s="7"/>
      <c r="Y497" s="7"/>
      <c r="Z497" s="7"/>
      <c r="AA497" s="7"/>
      <c r="AB497" s="7"/>
      <c r="AC497" s="7"/>
      <c r="AD497" s="7"/>
      <c r="AE497" s="7"/>
      <c r="AF497" s="7"/>
      <c r="AG497" s="31" t="s">
        <v>1002</v>
      </c>
      <c r="AH497" s="12" t="s">
        <v>1003</v>
      </c>
      <c r="AK497" s="12" t="e">
        <f>VLOOKUP(AH497,#REF!,1,0)</f>
        <v>#REF!</v>
      </c>
    </row>
    <row r="498" spans="1:37" s="12" customFormat="1" x14ac:dyDescent="0.25">
      <c r="A498" s="5">
        <v>6862</v>
      </c>
      <c r="B498" s="5" t="s">
        <v>1139</v>
      </c>
      <c r="C498" s="6" t="s">
        <v>916</v>
      </c>
      <c r="D498" s="7">
        <f t="shared" si="93"/>
        <v>20444.250985132727</v>
      </c>
      <c r="E498" s="8">
        <f t="shared" si="94"/>
        <v>1.39075804715953E-4</v>
      </c>
      <c r="F498" s="8">
        <v>1.57360485261056E-4</v>
      </c>
      <c r="G498" s="13">
        <f t="shared" si="99"/>
        <v>-1.8284680545102995E-5</v>
      </c>
      <c r="H498" s="41">
        <f t="shared" si="100"/>
        <v>8.3000000000000004E-2</v>
      </c>
      <c r="I498" s="41">
        <f t="shared" si="101"/>
        <v>3.7000000000000002E-3</v>
      </c>
      <c r="J498" s="41">
        <f t="shared" si="102"/>
        <v>8.6699999999999999E-2</v>
      </c>
      <c r="K498" s="7">
        <f t="shared" si="105"/>
        <v>824.72327763788439</v>
      </c>
      <c r="L498" s="29">
        <f t="shared" si="103"/>
        <v>5.6103328798339173E-6</v>
      </c>
      <c r="M498" s="38">
        <f t="shared" si="95"/>
        <v>6197.8504922846851</v>
      </c>
      <c r="N498" s="39">
        <f t="shared" si="104"/>
        <v>4.2162026153488935E-5</v>
      </c>
      <c r="O498" s="7">
        <v>241256.56</v>
      </c>
      <c r="P498" s="7">
        <v>0</v>
      </c>
      <c r="Q498" s="7">
        <v>0</v>
      </c>
      <c r="R498" s="7"/>
      <c r="S498" s="7">
        <v>20265.599999999999</v>
      </c>
      <c r="T498" s="7">
        <v>892.67</v>
      </c>
      <c r="U498" s="7">
        <f t="shared" si="96"/>
        <v>20444.250985132727</v>
      </c>
      <c r="V498" s="7">
        <f t="shared" si="97"/>
        <v>824.72327763788439</v>
      </c>
      <c r="W498" s="7">
        <f t="shared" si="98"/>
        <v>6197.8504922846851</v>
      </c>
      <c r="X498" s="7"/>
      <c r="Y498" s="7"/>
      <c r="Z498" s="7"/>
      <c r="AA498" s="7"/>
      <c r="AB498" s="7"/>
      <c r="AC498" s="7"/>
      <c r="AD498" s="7"/>
      <c r="AE498" s="7"/>
      <c r="AF498" s="7"/>
      <c r="AG498" s="31" t="s">
        <v>1004</v>
      </c>
      <c r="AH498" s="12" t="s">
        <v>1005</v>
      </c>
      <c r="AK498" s="12" t="e">
        <f>VLOOKUP(AH498,#REF!,1,0)</f>
        <v>#REF!</v>
      </c>
    </row>
    <row r="499" spans="1:37" s="12" customFormat="1" x14ac:dyDescent="0.25">
      <c r="A499" s="5">
        <v>6965</v>
      </c>
      <c r="B499" s="5" t="s">
        <v>1139</v>
      </c>
      <c r="C499" s="6" t="s">
        <v>922</v>
      </c>
      <c r="D499" s="7">
        <f t="shared" si="93"/>
        <v>559.28730193814079</v>
      </c>
      <c r="E499" s="8">
        <f t="shared" si="94"/>
        <v>3.8046554819262372E-6</v>
      </c>
      <c r="F499" s="8">
        <v>3.8740119743641167E-6</v>
      </c>
      <c r="G499" s="13">
        <f t="shared" si="99"/>
        <v>-6.9356492437879466E-8</v>
      </c>
      <c r="H499" s="41">
        <f t="shared" si="100"/>
        <v>8.3000000000000004E-2</v>
      </c>
      <c r="I499" s="41">
        <f t="shared" si="101"/>
        <v>3.7000000000000002E-3</v>
      </c>
      <c r="J499" s="41">
        <f t="shared" si="102"/>
        <v>8.6699999999999999E-2</v>
      </c>
      <c r="K499" s="7">
        <f t="shared" si="105"/>
        <v>22.616673391707362</v>
      </c>
      <c r="L499" s="29">
        <f t="shared" si="103"/>
        <v>1.538541105877136E-7</v>
      </c>
      <c r="M499" s="38">
        <f t="shared" si="95"/>
        <v>169.55275505894866</v>
      </c>
      <c r="N499" s="39">
        <f t="shared" si="104"/>
        <v>1.1534140267001357E-6</v>
      </c>
      <c r="O499" s="7">
        <v>6600</v>
      </c>
      <c r="P499" s="7">
        <v>0</v>
      </c>
      <c r="Q499" s="7">
        <v>0</v>
      </c>
      <c r="R499" s="7"/>
      <c r="S499" s="7">
        <v>554.4</v>
      </c>
      <c r="T499" s="7">
        <v>24.48</v>
      </c>
      <c r="U499" s="7">
        <f t="shared" si="96"/>
        <v>559.28730193814079</v>
      </c>
      <c r="V499" s="7">
        <f t="shared" si="97"/>
        <v>22.616673391707362</v>
      </c>
      <c r="W499" s="7">
        <f t="shared" si="98"/>
        <v>169.55275505894866</v>
      </c>
      <c r="X499" s="7"/>
      <c r="Y499" s="7"/>
      <c r="Z499" s="7"/>
      <c r="AA499" s="7"/>
      <c r="AB499" s="7"/>
      <c r="AC499" s="7"/>
      <c r="AD499" s="7"/>
      <c r="AE499" s="7"/>
      <c r="AF499" s="7"/>
      <c r="AG499" s="31" t="s">
        <v>1006</v>
      </c>
      <c r="AH499" s="12" t="s">
        <v>1007</v>
      </c>
      <c r="AK499" s="12" t="e">
        <f>VLOOKUP(AH499,#REF!,1,0)</f>
        <v>#REF!</v>
      </c>
    </row>
    <row r="500" spans="1:37" s="12" customFormat="1" x14ac:dyDescent="0.25">
      <c r="A500" s="5">
        <v>6970</v>
      </c>
      <c r="B500" s="5" t="s">
        <v>1139</v>
      </c>
      <c r="C500" s="6" t="s">
        <v>924</v>
      </c>
      <c r="D500" s="7">
        <f t="shared" si="93"/>
        <v>6361.6307675216322</v>
      </c>
      <c r="E500" s="8">
        <f t="shared" si="94"/>
        <v>4.3276171816822018E-5</v>
      </c>
      <c r="F500" s="8">
        <v>4.1903330433698356E-5</v>
      </c>
      <c r="G500" s="13">
        <f t="shared" si="99"/>
        <v>1.3728413831236614E-6</v>
      </c>
      <c r="H500" s="41">
        <f t="shared" si="100"/>
        <v>8.3000000000000004E-2</v>
      </c>
      <c r="I500" s="41">
        <f t="shared" si="101"/>
        <v>3.7000000000000002E-3</v>
      </c>
      <c r="J500" s="41">
        <f t="shared" si="102"/>
        <v>8.6699999999999999E-2</v>
      </c>
      <c r="K500" s="7">
        <f t="shared" si="105"/>
        <v>341.05167412372435</v>
      </c>
      <c r="L500" s="29">
        <f t="shared" si="103"/>
        <v>2.3200671945855584E-6</v>
      </c>
      <c r="M500" s="38">
        <f t="shared" si="95"/>
        <v>1928.5830727127211</v>
      </c>
      <c r="N500" s="39">
        <f t="shared" si="104"/>
        <v>1.3119543630829949E-5</v>
      </c>
      <c r="O500" s="7">
        <v>75071.91</v>
      </c>
      <c r="P500" s="7">
        <v>24681</v>
      </c>
      <c r="Q500" s="7">
        <v>0</v>
      </c>
      <c r="R500" s="7"/>
      <c r="S500" s="7">
        <v>6306.04</v>
      </c>
      <c r="T500" s="7">
        <v>369.15</v>
      </c>
      <c r="U500" s="7">
        <f t="shared" si="96"/>
        <v>6361.6307675216322</v>
      </c>
      <c r="V500" s="7">
        <f t="shared" si="97"/>
        <v>341.05167412372435</v>
      </c>
      <c r="W500" s="7">
        <f t="shared" si="98"/>
        <v>1928.5830727127211</v>
      </c>
      <c r="X500" s="7"/>
      <c r="Y500" s="7"/>
      <c r="Z500" s="7"/>
      <c r="AA500" s="7"/>
      <c r="AB500" s="7"/>
      <c r="AC500" s="7"/>
      <c r="AD500" s="7"/>
      <c r="AE500" s="7"/>
      <c r="AF500" s="7"/>
      <c r="AG500" s="31" t="s">
        <v>1008</v>
      </c>
      <c r="AH500" s="12" t="s">
        <v>1009</v>
      </c>
      <c r="AK500" s="12" t="e">
        <f>VLOOKUP(AH500,#REF!,1,0)</f>
        <v>#REF!</v>
      </c>
    </row>
    <row r="501" spans="1:37" s="12" customFormat="1" x14ac:dyDescent="0.25">
      <c r="A501" s="5">
        <v>6971</v>
      </c>
      <c r="B501" s="5" t="s">
        <v>1139</v>
      </c>
      <c r="C501" s="6" t="s">
        <v>926</v>
      </c>
      <c r="D501" s="7">
        <f t="shared" si="93"/>
        <v>17770.768906106201</v>
      </c>
      <c r="E501" s="8">
        <f t="shared" si="94"/>
        <v>1.2088894759877702E-4</v>
      </c>
      <c r="F501" s="8">
        <v>1.1572044337391767E-4</v>
      </c>
      <c r="G501" s="13">
        <f t="shared" si="99"/>
        <v>5.1685042248593503E-6</v>
      </c>
      <c r="H501" s="41">
        <f t="shared" si="100"/>
        <v>8.3000000000000004E-2</v>
      </c>
      <c r="I501" s="41">
        <f t="shared" si="101"/>
        <v>3.7000000000000002E-3</v>
      </c>
      <c r="J501" s="41">
        <f t="shared" si="102"/>
        <v>8.6699999999999999E-2</v>
      </c>
      <c r="K501" s="7">
        <f t="shared" si="105"/>
        <v>717.84840925746335</v>
      </c>
      <c r="L501" s="29">
        <f t="shared" si="103"/>
        <v>4.8832967886253103E-6</v>
      </c>
      <c r="M501" s="38">
        <f t="shared" si="95"/>
        <v>5387.3614099671877</v>
      </c>
      <c r="N501" s="39">
        <f t="shared" si="104"/>
        <v>3.6648524024270752E-5</v>
      </c>
      <c r="O501" s="7">
        <v>209708.41</v>
      </c>
      <c r="P501" s="7">
        <v>282.63</v>
      </c>
      <c r="Q501" s="7">
        <v>0</v>
      </c>
      <c r="R501" s="7"/>
      <c r="S501" s="7">
        <v>17615.48</v>
      </c>
      <c r="T501" s="7">
        <v>776.99</v>
      </c>
      <c r="U501" s="7">
        <f t="shared" si="96"/>
        <v>17770.768906106201</v>
      </c>
      <c r="V501" s="7">
        <f t="shared" si="97"/>
        <v>717.84840925746335</v>
      </c>
      <c r="W501" s="7">
        <f t="shared" si="98"/>
        <v>5387.3614099671877</v>
      </c>
      <c r="X501" s="7"/>
      <c r="Y501" s="7"/>
      <c r="Z501" s="7"/>
      <c r="AA501" s="7"/>
      <c r="AB501" s="7"/>
      <c r="AC501" s="7"/>
      <c r="AD501" s="7"/>
      <c r="AE501" s="7"/>
      <c r="AF501" s="7"/>
      <c r="AG501" s="31" t="s">
        <v>1010</v>
      </c>
      <c r="AH501" s="12" t="s">
        <v>1011</v>
      </c>
      <c r="AK501" s="12" t="e">
        <f>VLOOKUP(AH501,#REF!,1,0)</f>
        <v>#REF!</v>
      </c>
    </row>
    <row r="502" spans="1:37" s="12" customFormat="1" x14ac:dyDescent="0.25">
      <c r="A502" s="5">
        <v>6381</v>
      </c>
      <c r="B502" s="5" t="s">
        <v>1139</v>
      </c>
      <c r="C502" s="6" t="s">
        <v>928</v>
      </c>
      <c r="D502" s="7">
        <f t="shared" si="93"/>
        <v>6370.7605476127947</v>
      </c>
      <c r="E502" s="8">
        <f t="shared" si="94"/>
        <v>4.3338278837225035E-5</v>
      </c>
      <c r="F502" s="8">
        <v>4.3782063586508816E-5</v>
      </c>
      <c r="G502" s="13">
        <f t="shared" si="99"/>
        <v>-4.4378474928378011E-7</v>
      </c>
      <c r="H502" s="41">
        <f t="shared" si="100"/>
        <v>8.3000000000000004E-2</v>
      </c>
      <c r="I502" s="41">
        <f t="shared" si="101"/>
        <v>3.7000000000000002E-3</v>
      </c>
      <c r="J502" s="41">
        <f t="shared" si="102"/>
        <v>8.6699999999999999E-2</v>
      </c>
      <c r="K502" s="7">
        <f t="shared" si="105"/>
        <v>257.01521122708624</v>
      </c>
      <c r="L502" s="29">
        <f t="shared" si="103"/>
        <v>1.7483935875978778E-6</v>
      </c>
      <c r="M502" s="38">
        <f t="shared" si="95"/>
        <v>1931.3508440570276</v>
      </c>
      <c r="N502" s="39">
        <f t="shared" si="104"/>
        <v>1.3138371908141704E-5</v>
      </c>
      <c r="O502" s="7">
        <v>75179.37</v>
      </c>
      <c r="P502" s="7">
        <v>0</v>
      </c>
      <c r="Q502" s="7">
        <v>0</v>
      </c>
      <c r="R502" s="7"/>
      <c r="S502" s="7">
        <v>6315.09</v>
      </c>
      <c r="T502" s="7">
        <v>278.19</v>
      </c>
      <c r="U502" s="7">
        <f t="shared" si="96"/>
        <v>6370.7605476127947</v>
      </c>
      <c r="V502" s="7">
        <f t="shared" si="97"/>
        <v>257.01521122708624</v>
      </c>
      <c r="W502" s="7">
        <f t="shared" si="98"/>
        <v>1931.3508440570276</v>
      </c>
      <c r="X502" s="7"/>
      <c r="Y502" s="7"/>
      <c r="Z502" s="7"/>
      <c r="AA502" s="7"/>
      <c r="AB502" s="7"/>
      <c r="AC502" s="7"/>
      <c r="AD502" s="7"/>
      <c r="AE502" s="7"/>
      <c r="AF502" s="7"/>
      <c r="AG502" s="31" t="s">
        <v>1012</v>
      </c>
      <c r="AH502" s="12" t="s">
        <v>1013</v>
      </c>
      <c r="AK502" s="12" t="e">
        <f>VLOOKUP(AH502,#REF!,1,0)</f>
        <v>#REF!</v>
      </c>
    </row>
    <row r="503" spans="1:37" s="12" customFormat="1" x14ac:dyDescent="0.25">
      <c r="A503" s="5">
        <v>6364</v>
      </c>
      <c r="B503" s="5" t="s">
        <v>1139</v>
      </c>
      <c r="C503" s="6" t="s">
        <v>930</v>
      </c>
      <c r="D503" s="7">
        <f t="shared" si="93"/>
        <v>6968.2920443858466</v>
      </c>
      <c r="E503" s="8">
        <f t="shared" si="94"/>
        <v>4.7403097539425125E-5</v>
      </c>
      <c r="F503" s="8">
        <v>4.2747579337494613E-5</v>
      </c>
      <c r="G503" s="13">
        <f t="shared" si="99"/>
        <v>4.6555182019305123E-6</v>
      </c>
      <c r="H503" s="41">
        <f t="shared" si="100"/>
        <v>8.3000000000000004E-2</v>
      </c>
      <c r="I503" s="41">
        <f t="shared" si="101"/>
        <v>3.7000000000000002E-3</v>
      </c>
      <c r="J503" s="41">
        <f t="shared" si="102"/>
        <v>8.6699999999999999E-2</v>
      </c>
      <c r="K503" s="7">
        <f t="shared" si="105"/>
        <v>281.15629275181306</v>
      </c>
      <c r="L503" s="29">
        <f t="shared" si="103"/>
        <v>1.9126177669139295E-6</v>
      </c>
      <c r="M503" s="38">
        <f t="shared" si="95"/>
        <v>2112.4976556532865</v>
      </c>
      <c r="N503" s="39">
        <f t="shared" si="104"/>
        <v>1.4370656652288091E-5</v>
      </c>
      <c r="O503" s="7">
        <v>82230.960000000006</v>
      </c>
      <c r="P503" s="7">
        <v>0</v>
      </c>
      <c r="Q503" s="7">
        <v>0</v>
      </c>
      <c r="R503" s="7"/>
      <c r="S503" s="7">
        <v>6907.4</v>
      </c>
      <c r="T503" s="7">
        <v>304.32</v>
      </c>
      <c r="U503" s="7">
        <f t="shared" si="96"/>
        <v>6968.2920443858466</v>
      </c>
      <c r="V503" s="7">
        <f t="shared" si="97"/>
        <v>281.15629275181306</v>
      </c>
      <c r="W503" s="7">
        <f t="shared" si="98"/>
        <v>2112.4976556532865</v>
      </c>
      <c r="X503" s="7"/>
      <c r="Y503" s="7"/>
      <c r="Z503" s="7"/>
      <c r="AA503" s="7"/>
      <c r="AB503" s="7"/>
      <c r="AC503" s="7"/>
      <c r="AD503" s="7"/>
      <c r="AE503" s="7"/>
      <c r="AF503" s="7"/>
      <c r="AG503" s="31" t="s">
        <v>1014</v>
      </c>
      <c r="AH503" s="19" t="s">
        <v>1015</v>
      </c>
      <c r="AK503" s="12" t="e">
        <f>VLOOKUP(AH503,#REF!,1,0)</f>
        <v>#REF!</v>
      </c>
    </row>
    <row r="504" spans="1:37" s="12" customFormat="1" x14ac:dyDescent="0.25">
      <c r="A504" s="5">
        <v>7028</v>
      </c>
      <c r="B504" s="5" t="s">
        <v>1139</v>
      </c>
      <c r="C504" s="6" t="s">
        <v>932</v>
      </c>
      <c r="D504" s="7">
        <f t="shared" si="93"/>
        <v>16858.658478302539</v>
      </c>
      <c r="E504" s="8">
        <f t="shared" si="94"/>
        <v>1.1468414744107718E-4</v>
      </c>
      <c r="F504" s="8">
        <v>1.2539726985256208E-4</v>
      </c>
      <c r="G504" s="13">
        <f t="shared" si="99"/>
        <v>-1.0713122411484897E-5</v>
      </c>
      <c r="H504" s="41">
        <f t="shared" si="100"/>
        <v>8.3000000000000004E-2</v>
      </c>
      <c r="I504" s="41">
        <f t="shared" si="101"/>
        <v>3.7000000000000002E-3</v>
      </c>
      <c r="J504" s="41">
        <f t="shared" si="102"/>
        <v>8.6699999999999999E-2</v>
      </c>
      <c r="K504" s="7">
        <f t="shared" si="105"/>
        <v>680.07080407008937</v>
      </c>
      <c r="L504" s="29">
        <f t="shared" si="103"/>
        <v>4.6263076308666655E-6</v>
      </c>
      <c r="M504" s="38">
        <f t="shared" si="95"/>
        <v>5110.847290272025</v>
      </c>
      <c r="N504" s="39">
        <f t="shared" si="104"/>
        <v>3.476748549955816E-5</v>
      </c>
      <c r="O504" s="7">
        <v>198944.51</v>
      </c>
      <c r="P504" s="7">
        <v>0</v>
      </c>
      <c r="Q504" s="7">
        <v>0</v>
      </c>
      <c r="R504" s="7"/>
      <c r="S504" s="7">
        <v>16711.34</v>
      </c>
      <c r="T504" s="7">
        <v>736.1</v>
      </c>
      <c r="U504" s="7">
        <f t="shared" si="96"/>
        <v>16858.658478302539</v>
      </c>
      <c r="V504" s="7">
        <f t="shared" si="97"/>
        <v>680.07080407008937</v>
      </c>
      <c r="W504" s="7">
        <f t="shared" si="98"/>
        <v>5110.847290272025</v>
      </c>
      <c r="X504" s="7"/>
      <c r="Y504" s="7"/>
      <c r="Z504" s="7"/>
      <c r="AA504" s="7"/>
      <c r="AB504" s="7"/>
      <c r="AC504" s="7"/>
      <c r="AD504" s="7"/>
      <c r="AE504" s="7"/>
      <c r="AF504" s="7"/>
      <c r="AG504" s="31" t="s">
        <v>1016</v>
      </c>
      <c r="AH504" s="12" t="s">
        <v>1017</v>
      </c>
      <c r="AK504" s="12" t="e">
        <f>VLOOKUP(AH504,#REF!,1,0)</f>
        <v>#REF!</v>
      </c>
    </row>
    <row r="505" spans="1:37" s="12" customFormat="1" x14ac:dyDescent="0.25">
      <c r="A505" s="5">
        <v>6868</v>
      </c>
      <c r="B505" s="5" t="s">
        <v>1139</v>
      </c>
      <c r="C505" s="6" t="s">
        <v>934</v>
      </c>
      <c r="D505" s="7">
        <f t="shared" si="93"/>
        <v>52135.069494298565</v>
      </c>
      <c r="E505" s="8">
        <f t="shared" si="94"/>
        <v>3.5465846849143607E-4</v>
      </c>
      <c r="F505" s="8">
        <v>3.2208555356311842E-4</v>
      </c>
      <c r="G505" s="13">
        <f t="shared" si="99"/>
        <v>3.257291492831765E-5</v>
      </c>
      <c r="H505" s="41">
        <f t="shared" si="100"/>
        <v>8.3000000000000004E-2</v>
      </c>
      <c r="I505" s="41">
        <f t="shared" si="101"/>
        <v>3.7000000000000002E-3</v>
      </c>
      <c r="J505" s="41">
        <f t="shared" si="102"/>
        <v>8.6699999999999999E-2</v>
      </c>
      <c r="K505" s="7">
        <f t="shared" si="105"/>
        <v>2562.1050850959532</v>
      </c>
      <c r="L505" s="29">
        <f t="shared" si="103"/>
        <v>1.7429194482873425E-5</v>
      </c>
      <c r="M505" s="38">
        <f t="shared" si="95"/>
        <v>15805.194642029917</v>
      </c>
      <c r="N505" s="39">
        <f t="shared" si="104"/>
        <v>1.0751776453591161E-4</v>
      </c>
      <c r="O505" s="7">
        <v>615231.94999999995</v>
      </c>
      <c r="P505" s="7">
        <v>134249.35</v>
      </c>
      <c r="Q505" s="7">
        <v>0</v>
      </c>
      <c r="R505" s="7"/>
      <c r="S505" s="7">
        <v>51679.49</v>
      </c>
      <c r="T505" s="7">
        <v>2773.19</v>
      </c>
      <c r="U505" s="7">
        <f t="shared" si="96"/>
        <v>52135.069494298565</v>
      </c>
      <c r="V505" s="7">
        <f t="shared" si="97"/>
        <v>2562.1050850959532</v>
      </c>
      <c r="W505" s="7">
        <f t="shared" si="98"/>
        <v>15805.194642029917</v>
      </c>
      <c r="X505" s="7"/>
      <c r="Y505" s="7"/>
      <c r="Z505" s="7"/>
      <c r="AA505" s="7"/>
      <c r="AB505" s="7"/>
      <c r="AC505" s="7"/>
      <c r="AD505" s="7"/>
      <c r="AE505" s="7"/>
      <c r="AF505" s="7"/>
      <c r="AG505" s="31" t="s">
        <v>1018</v>
      </c>
      <c r="AH505" s="19" t="s">
        <v>1019</v>
      </c>
      <c r="AK505" s="12" t="e">
        <f>VLOOKUP(AH505,#REF!,1,0)</f>
        <v>#REF!</v>
      </c>
    </row>
    <row r="506" spans="1:37" s="12" customFormat="1" x14ac:dyDescent="0.25">
      <c r="A506" s="5">
        <v>6870</v>
      </c>
      <c r="B506" s="5" t="s">
        <v>1139</v>
      </c>
      <c r="C506" s="6" t="s">
        <v>936</v>
      </c>
      <c r="D506" s="7">
        <f t="shared" si="93"/>
        <v>15364.925573840483</v>
      </c>
      <c r="E506" s="8">
        <f t="shared" si="94"/>
        <v>1.0452275263772488E-4</v>
      </c>
      <c r="F506" s="8">
        <v>1.0194726294121949E-4</v>
      </c>
      <c r="G506" s="13">
        <f t="shared" si="99"/>
        <v>2.5754896965053865E-6</v>
      </c>
      <c r="H506" s="41">
        <f t="shared" si="100"/>
        <v>8.3000000000000004E-2</v>
      </c>
      <c r="I506" s="41">
        <f t="shared" si="101"/>
        <v>3.7000000000000002E-3</v>
      </c>
      <c r="J506" s="41">
        <f t="shared" si="102"/>
        <v>8.6699999999999999E-2</v>
      </c>
      <c r="K506" s="7">
        <f t="shared" si="105"/>
        <v>930.36014183755026</v>
      </c>
      <c r="L506" s="29">
        <f t="shared" si="103"/>
        <v>6.328947218257086E-6</v>
      </c>
      <c r="M506" s="38">
        <f t="shared" si="95"/>
        <v>4658.0093152347172</v>
      </c>
      <c r="N506" s="39">
        <f t="shared" si="104"/>
        <v>3.1686971284092158E-5</v>
      </c>
      <c r="O506" s="7">
        <v>181316.39</v>
      </c>
      <c r="P506" s="7">
        <v>90833.1</v>
      </c>
      <c r="Q506" s="7">
        <v>0</v>
      </c>
      <c r="R506" s="7"/>
      <c r="S506" s="7">
        <v>15230.66</v>
      </c>
      <c r="T506" s="7">
        <v>1007.01</v>
      </c>
      <c r="U506" s="7">
        <f t="shared" si="96"/>
        <v>15364.925573840483</v>
      </c>
      <c r="V506" s="7">
        <f t="shared" si="97"/>
        <v>930.36014183755026</v>
      </c>
      <c r="W506" s="7">
        <f t="shared" si="98"/>
        <v>4658.0093152347172</v>
      </c>
      <c r="X506" s="7"/>
      <c r="Y506" s="7"/>
      <c r="Z506" s="7"/>
      <c r="AA506" s="7"/>
      <c r="AB506" s="7"/>
      <c r="AC506" s="7"/>
      <c r="AD506" s="7"/>
      <c r="AE506" s="7"/>
      <c r="AF506" s="7"/>
      <c r="AG506" s="31" t="s">
        <v>1020</v>
      </c>
      <c r="AH506" s="12" t="s">
        <v>1021</v>
      </c>
      <c r="AK506" s="12" t="e">
        <f>VLOOKUP(AH506,#REF!,1,0)</f>
        <v>#REF!</v>
      </c>
    </row>
    <row r="507" spans="1:37" s="12" customFormat="1" x14ac:dyDescent="0.25">
      <c r="A507" s="5">
        <v>6384</v>
      </c>
      <c r="B507" s="5" t="s">
        <v>1139</v>
      </c>
      <c r="C507" s="6" t="s">
        <v>938</v>
      </c>
      <c r="D507" s="7">
        <f t="shared" si="93"/>
        <v>4760.0958409002833</v>
      </c>
      <c r="E507" s="8">
        <f t="shared" si="94"/>
        <v>3.2381433786920901E-5</v>
      </c>
      <c r="F507" s="8">
        <v>2.3996526891953856E-5</v>
      </c>
      <c r="G507" s="13">
        <f t="shared" si="99"/>
        <v>8.3849068949670446E-6</v>
      </c>
      <c r="H507" s="41">
        <f t="shared" si="100"/>
        <v>8.3000000000000004E-2</v>
      </c>
      <c r="I507" s="41">
        <f t="shared" si="101"/>
        <v>3.7000000000000002E-3</v>
      </c>
      <c r="J507" s="41">
        <f t="shared" si="102"/>
        <v>8.6699999999999999E-2</v>
      </c>
      <c r="K507" s="7">
        <f t="shared" si="105"/>
        <v>192.04770824894644</v>
      </c>
      <c r="L507" s="29">
        <f t="shared" si="103"/>
        <v>1.3064401130665042E-6</v>
      </c>
      <c r="M507" s="38">
        <f t="shared" si="95"/>
        <v>1443.0639876364526</v>
      </c>
      <c r="N507" s="39">
        <f t="shared" si="104"/>
        <v>9.8167101100010664E-6</v>
      </c>
      <c r="O507" s="7">
        <v>56172.54</v>
      </c>
      <c r="P507" s="7">
        <v>0</v>
      </c>
      <c r="Q507" s="7">
        <v>0</v>
      </c>
      <c r="R507" s="7"/>
      <c r="S507" s="7">
        <v>4718.5</v>
      </c>
      <c r="T507" s="7">
        <v>207.87</v>
      </c>
      <c r="U507" s="7">
        <f t="shared" si="96"/>
        <v>4760.0958409002833</v>
      </c>
      <c r="V507" s="7">
        <f t="shared" si="97"/>
        <v>192.04770824894644</v>
      </c>
      <c r="W507" s="7">
        <f t="shared" si="98"/>
        <v>1443.0639876364526</v>
      </c>
      <c r="X507" s="7"/>
      <c r="Y507" s="7"/>
      <c r="Z507" s="7"/>
      <c r="AA507" s="7"/>
      <c r="AB507" s="7"/>
      <c r="AC507" s="7"/>
      <c r="AD507" s="7"/>
      <c r="AE507" s="7"/>
      <c r="AF507" s="7"/>
      <c r="AG507" s="31" t="s">
        <v>1022</v>
      </c>
      <c r="AH507" s="19" t="s">
        <v>1023</v>
      </c>
      <c r="AK507" s="12" t="e">
        <f>VLOOKUP(AH507,#REF!,1,0)</f>
        <v>#REF!</v>
      </c>
    </row>
    <row r="508" spans="1:37" s="12" customFormat="1" x14ac:dyDescent="0.25">
      <c r="A508" s="5">
        <v>6869</v>
      </c>
      <c r="B508" s="5" t="s">
        <v>1139</v>
      </c>
      <c r="C508" s="6" t="s">
        <v>950</v>
      </c>
      <c r="D508" s="7">
        <f t="shared" si="93"/>
        <v>24436.47683551491</v>
      </c>
      <c r="E508" s="8">
        <f t="shared" si="94"/>
        <v>1.6623366064099986E-4</v>
      </c>
      <c r="F508" s="8">
        <v>1.6261557755391877E-4</v>
      </c>
      <c r="G508" s="13">
        <f t="shared" si="99"/>
        <v>3.6180830870810978E-6</v>
      </c>
      <c r="H508" s="41">
        <f t="shared" si="100"/>
        <v>8.3000000000000004E-2</v>
      </c>
      <c r="I508" s="41">
        <f t="shared" si="101"/>
        <v>3.7000000000000002E-3</v>
      </c>
      <c r="J508" s="41">
        <f t="shared" si="102"/>
        <v>8.6699999999999999E-2</v>
      </c>
      <c r="K508" s="7">
        <f t="shared" si="105"/>
        <v>985.73773183342189</v>
      </c>
      <c r="L508" s="29">
        <f t="shared" si="103"/>
        <v>6.7056635331520024E-6</v>
      </c>
      <c r="M508" s="38">
        <f t="shared" si="95"/>
        <v>7408.1280891551405</v>
      </c>
      <c r="N508" s="39">
        <f t="shared" si="104"/>
        <v>5.0395163715576816E-5</v>
      </c>
      <c r="O508" s="7">
        <v>288368.65999999997</v>
      </c>
      <c r="P508" s="7">
        <v>0</v>
      </c>
      <c r="Q508" s="7">
        <v>0</v>
      </c>
      <c r="R508" s="7"/>
      <c r="S508" s="7">
        <v>24222.94</v>
      </c>
      <c r="T508" s="7">
        <v>1066.95</v>
      </c>
      <c r="U508" s="7">
        <f t="shared" si="96"/>
        <v>24436.47683551491</v>
      </c>
      <c r="V508" s="7">
        <f t="shared" si="97"/>
        <v>985.73773183342189</v>
      </c>
      <c r="W508" s="7">
        <f t="shared" si="98"/>
        <v>7408.1280891551405</v>
      </c>
      <c r="X508" s="7"/>
      <c r="Y508" s="7"/>
      <c r="Z508" s="7"/>
      <c r="AA508" s="7"/>
      <c r="AB508" s="7"/>
      <c r="AC508" s="7"/>
      <c r="AD508" s="7"/>
      <c r="AE508" s="7"/>
      <c r="AF508" s="7"/>
      <c r="AG508" s="31" t="s">
        <v>1024</v>
      </c>
      <c r="AH508" s="12" t="s">
        <v>1025</v>
      </c>
      <c r="AK508" s="12" t="e">
        <f>VLOOKUP(AH508,#REF!,1,0)</f>
        <v>#REF!</v>
      </c>
    </row>
    <row r="509" spans="1:37" s="12" customFormat="1" x14ac:dyDescent="0.25">
      <c r="A509" s="5">
        <v>6969</v>
      </c>
      <c r="B509" s="5" t="s">
        <v>1139</v>
      </c>
      <c r="C509" s="6" t="s">
        <v>940</v>
      </c>
      <c r="D509" s="7">
        <f t="shared" si="93"/>
        <v>15916.293674263085</v>
      </c>
      <c r="E509" s="8">
        <f t="shared" si="94"/>
        <v>1.082735362842739E-4</v>
      </c>
      <c r="F509" s="8">
        <v>1.1117106056430023E-4</v>
      </c>
      <c r="G509" s="13">
        <f t="shared" si="99"/>
        <v>-2.8975242800263306E-6</v>
      </c>
      <c r="H509" s="41">
        <f t="shared" si="100"/>
        <v>8.3000000000000004E-2</v>
      </c>
      <c r="I509" s="41">
        <f t="shared" si="101"/>
        <v>3.7000000000000002E-3</v>
      </c>
      <c r="J509" s="41">
        <f t="shared" si="102"/>
        <v>8.6699999999999999E-2</v>
      </c>
      <c r="K509" s="7">
        <f t="shared" si="105"/>
        <v>642.0529891163003</v>
      </c>
      <c r="L509" s="29">
        <f t="shared" si="103"/>
        <v>4.3676844016720412E-6</v>
      </c>
      <c r="M509" s="38">
        <f t="shared" si="95"/>
        <v>4825.1612962546815</v>
      </c>
      <c r="N509" s="39">
        <f t="shared" si="104"/>
        <v>3.2824053600637895E-5</v>
      </c>
      <c r="O509" s="7">
        <v>187823.66</v>
      </c>
      <c r="P509" s="7">
        <v>0</v>
      </c>
      <c r="Q509" s="7">
        <v>0</v>
      </c>
      <c r="R509" s="7"/>
      <c r="S509" s="7">
        <v>15777.21</v>
      </c>
      <c r="T509" s="7">
        <v>694.95</v>
      </c>
      <c r="U509" s="7">
        <f t="shared" si="96"/>
        <v>15916.293674263085</v>
      </c>
      <c r="V509" s="7">
        <f t="shared" si="97"/>
        <v>642.0529891163003</v>
      </c>
      <c r="W509" s="7">
        <f t="shared" si="98"/>
        <v>4825.1612962546815</v>
      </c>
      <c r="X509" s="7"/>
      <c r="Y509" s="7"/>
      <c r="Z509" s="7"/>
      <c r="AA509" s="7"/>
      <c r="AB509" s="7"/>
      <c r="AC509" s="7"/>
      <c r="AD509" s="7"/>
      <c r="AE509" s="7"/>
      <c r="AF509" s="7"/>
      <c r="AG509" s="31" t="s">
        <v>1026</v>
      </c>
      <c r="AH509" s="19" t="s">
        <v>1027</v>
      </c>
      <c r="AK509" s="12" t="e">
        <f>VLOOKUP(AH509,#REF!,1,0)</f>
        <v>#REF!</v>
      </c>
    </row>
    <row r="510" spans="1:37" s="12" customFormat="1" x14ac:dyDescent="0.25">
      <c r="A510" s="5">
        <v>6989</v>
      </c>
      <c r="B510" s="5" t="s">
        <v>1139</v>
      </c>
      <c r="C510" s="6" t="s">
        <v>942</v>
      </c>
      <c r="D510" s="7">
        <f t="shared" si="93"/>
        <v>6572.6749658720273</v>
      </c>
      <c r="E510" s="8">
        <f t="shared" si="94"/>
        <v>4.4711839072988986E-5</v>
      </c>
      <c r="F510" s="8">
        <v>4.1757436189391796E-5</v>
      </c>
      <c r="G510" s="13">
        <f t="shared" si="99"/>
        <v>2.95440288359719E-6</v>
      </c>
      <c r="H510" s="41">
        <f t="shared" si="100"/>
        <v>8.3000000000000004E-2</v>
      </c>
      <c r="I510" s="41">
        <f t="shared" si="101"/>
        <v>3.7000000000000002E-3</v>
      </c>
      <c r="J510" s="41">
        <f t="shared" si="102"/>
        <v>8.6699999999999999E-2</v>
      </c>
      <c r="K510" s="7">
        <f t="shared" si="105"/>
        <v>371.65070283015194</v>
      </c>
      <c r="L510" s="29">
        <f t="shared" si="103"/>
        <v>2.5282227559689357E-6</v>
      </c>
      <c r="M510" s="38">
        <f t="shared" si="95"/>
        <v>1992.5629362739262</v>
      </c>
      <c r="N510" s="39">
        <f t="shared" si="104"/>
        <v>1.3554778505262974E-5</v>
      </c>
      <c r="O510" s="7">
        <v>77562.83</v>
      </c>
      <c r="P510" s="7">
        <v>31158.18</v>
      </c>
      <c r="Q510" s="7">
        <v>0</v>
      </c>
      <c r="R510" s="7"/>
      <c r="S510" s="7">
        <v>6515.24</v>
      </c>
      <c r="T510" s="7">
        <v>402.27</v>
      </c>
      <c r="U510" s="7">
        <f t="shared" si="96"/>
        <v>6572.6749658720273</v>
      </c>
      <c r="V510" s="7">
        <f t="shared" si="97"/>
        <v>371.65070283015194</v>
      </c>
      <c r="W510" s="7">
        <f t="shared" si="98"/>
        <v>1992.5629362739262</v>
      </c>
      <c r="X510" s="7"/>
      <c r="Y510" s="7"/>
      <c r="Z510" s="7"/>
      <c r="AA510" s="7"/>
      <c r="AB510" s="7"/>
      <c r="AC510" s="7"/>
      <c r="AD510" s="7"/>
      <c r="AE510" s="7"/>
      <c r="AF510" s="7"/>
      <c r="AG510" s="31" t="s">
        <v>1028</v>
      </c>
      <c r="AH510" s="19" t="s">
        <v>1029</v>
      </c>
      <c r="AK510" s="12" t="e">
        <f>VLOOKUP(AH510,#REF!,1,0)</f>
        <v>#REF!</v>
      </c>
    </row>
    <row r="511" spans="1:37" s="12" customFormat="1" x14ac:dyDescent="0.25">
      <c r="A511" s="5">
        <v>6378</v>
      </c>
      <c r="B511" s="5" t="s">
        <v>1139</v>
      </c>
      <c r="C511" s="6" t="s">
        <v>944</v>
      </c>
      <c r="D511" s="7">
        <f t="shared" si="93"/>
        <v>26556.805210719791</v>
      </c>
      <c r="E511" s="8">
        <f t="shared" si="94"/>
        <v>1.8065758721371375E-4</v>
      </c>
      <c r="F511" s="8">
        <v>1.6667699609513328E-4</v>
      </c>
      <c r="G511" s="13">
        <f t="shared" si="99"/>
        <v>1.398059111858046E-5</v>
      </c>
      <c r="H511" s="41">
        <f t="shared" si="100"/>
        <v>8.3000000000000004E-2</v>
      </c>
      <c r="I511" s="41">
        <f t="shared" si="101"/>
        <v>3.7000000000000002E-3</v>
      </c>
      <c r="J511" s="41">
        <f t="shared" si="102"/>
        <v>8.6699999999999999E-2</v>
      </c>
      <c r="K511" s="7">
        <f t="shared" si="105"/>
        <v>1071.2801251887399</v>
      </c>
      <c r="L511" s="29">
        <f t="shared" si="103"/>
        <v>7.2875815110652544E-6</v>
      </c>
      <c r="M511" s="38">
        <f t="shared" si="95"/>
        <v>8050.9238694273236</v>
      </c>
      <c r="N511" s="39">
        <f t="shared" si="104"/>
        <v>5.4767901091692154E-5</v>
      </c>
      <c r="O511" s="7">
        <v>313390.15000000002</v>
      </c>
      <c r="P511" s="7">
        <v>0</v>
      </c>
      <c r="Q511" s="7">
        <v>0</v>
      </c>
      <c r="R511" s="7"/>
      <c r="S511" s="7">
        <v>26324.74</v>
      </c>
      <c r="T511" s="7">
        <v>1159.54</v>
      </c>
      <c r="U511" s="7">
        <f t="shared" si="96"/>
        <v>26556.805210719791</v>
      </c>
      <c r="V511" s="7">
        <f t="shared" si="97"/>
        <v>1071.2801251887399</v>
      </c>
      <c r="W511" s="7">
        <f t="shared" si="98"/>
        <v>8050.9238694273236</v>
      </c>
      <c r="X511" s="7"/>
      <c r="Y511" s="7"/>
      <c r="Z511" s="7"/>
      <c r="AA511" s="7"/>
      <c r="AB511" s="7"/>
      <c r="AC511" s="7"/>
      <c r="AD511" s="7"/>
      <c r="AE511" s="7"/>
      <c r="AF511" s="7"/>
      <c r="AG511" s="31" t="s">
        <v>1030</v>
      </c>
      <c r="AH511" s="12" t="s">
        <v>1031</v>
      </c>
      <c r="AK511" s="12" t="e">
        <f>VLOOKUP(AH511,#REF!,1,0)</f>
        <v>#REF!</v>
      </c>
    </row>
    <row r="512" spans="1:37" s="12" customFormat="1" x14ac:dyDescent="0.25">
      <c r="A512" s="5">
        <v>6967</v>
      </c>
      <c r="B512" s="5" t="s">
        <v>1139</v>
      </c>
      <c r="C512" s="6" t="s">
        <v>946</v>
      </c>
      <c r="D512" s="7">
        <f t="shared" si="93"/>
        <v>158849.56839017585</v>
      </c>
      <c r="E512" s="8">
        <f t="shared" si="94"/>
        <v>1.0806036165722649E-3</v>
      </c>
      <c r="F512" s="8">
        <v>1.2842689148421153E-3</v>
      </c>
      <c r="G512" s="13">
        <f t="shared" si="99"/>
        <v>-2.0366529826985045E-4</v>
      </c>
      <c r="H512" s="41">
        <f t="shared" si="100"/>
        <v>8.3000000000000004E-2</v>
      </c>
      <c r="I512" s="41">
        <f t="shared" si="101"/>
        <v>3.7000000000000002E-3</v>
      </c>
      <c r="J512" s="41">
        <f t="shared" si="102"/>
        <v>8.6699999999999999E-2</v>
      </c>
      <c r="K512" s="7">
        <f t="shared" si="105"/>
        <v>6407.0411888950721</v>
      </c>
      <c r="L512" s="29">
        <f t="shared" si="103"/>
        <v>4.3585084620699957E-5</v>
      </c>
      <c r="M512" s="38">
        <f t="shared" si="95"/>
        <v>48156.612651753232</v>
      </c>
      <c r="N512" s="39">
        <f t="shared" si="104"/>
        <v>3.2759427879297011E-4</v>
      </c>
      <c r="O512" s="7">
        <v>1874535.75</v>
      </c>
      <c r="P512" s="7">
        <v>0</v>
      </c>
      <c r="Q512" s="7">
        <v>0</v>
      </c>
      <c r="R512" s="7"/>
      <c r="S512" s="7">
        <v>157461.47</v>
      </c>
      <c r="T512" s="7">
        <v>6934.9</v>
      </c>
      <c r="U512" s="7">
        <f t="shared" si="96"/>
        <v>158849.56839017585</v>
      </c>
      <c r="V512" s="7">
        <f t="shared" si="97"/>
        <v>6407.0411888950721</v>
      </c>
      <c r="W512" s="7">
        <f t="shared" si="98"/>
        <v>48156.612651753232</v>
      </c>
      <c r="X512" s="7"/>
      <c r="Y512" s="7"/>
      <c r="Z512" s="7"/>
      <c r="AA512" s="7"/>
      <c r="AB512" s="7"/>
      <c r="AC512" s="7"/>
      <c r="AD512" s="7"/>
      <c r="AE512" s="7"/>
      <c r="AF512" s="7"/>
      <c r="AG512" s="31" t="s">
        <v>1032</v>
      </c>
      <c r="AH512" s="12" t="s">
        <v>1033</v>
      </c>
      <c r="AK512" s="12" t="e">
        <f>VLOOKUP(AH512,#REF!,1,0)</f>
        <v>#REF!</v>
      </c>
    </row>
    <row r="513" spans="1:37" s="12" customFormat="1" x14ac:dyDescent="0.25">
      <c r="A513" s="5">
        <v>6392</v>
      </c>
      <c r="B513" s="5" t="s">
        <v>1139</v>
      </c>
      <c r="C513" s="6" t="s">
        <v>948</v>
      </c>
      <c r="D513" s="7">
        <f t="shared" si="93"/>
        <v>10171.402250247733</v>
      </c>
      <c r="E513" s="8">
        <f t="shared" si="94"/>
        <v>6.9192848105394884E-5</v>
      </c>
      <c r="F513" s="8">
        <v>6.7271885553374716E-5</v>
      </c>
      <c r="G513" s="13">
        <f t="shared" si="99"/>
        <v>1.9209625520201674E-6</v>
      </c>
      <c r="H513" s="41">
        <f t="shared" si="100"/>
        <v>8.3000000000000004E-2</v>
      </c>
      <c r="I513" s="41">
        <f t="shared" si="101"/>
        <v>3.7000000000000002E-3</v>
      </c>
      <c r="J513" s="41">
        <f t="shared" si="102"/>
        <v>8.6699999999999999E-2</v>
      </c>
      <c r="K513" s="7">
        <f t="shared" si="105"/>
        <v>528.69245704266893</v>
      </c>
      <c r="L513" s="29">
        <f t="shared" si="103"/>
        <v>3.5965283816919566E-6</v>
      </c>
      <c r="M513" s="38">
        <f t="shared" si="95"/>
        <v>3083.5480590493348</v>
      </c>
      <c r="N513" s="39">
        <f t="shared" si="104"/>
        <v>2.0976406912851108E-5</v>
      </c>
      <c r="O513" s="7">
        <v>120030.15</v>
      </c>
      <c r="P513" s="7">
        <v>34620</v>
      </c>
      <c r="Q513" s="7">
        <v>0</v>
      </c>
      <c r="R513" s="7"/>
      <c r="S513" s="7">
        <v>10082.52</v>
      </c>
      <c r="T513" s="7">
        <v>572.25</v>
      </c>
      <c r="U513" s="7">
        <f t="shared" si="96"/>
        <v>10171.402250247733</v>
      </c>
      <c r="V513" s="7">
        <f t="shared" si="97"/>
        <v>528.69245704266893</v>
      </c>
      <c r="W513" s="7">
        <f t="shared" si="98"/>
        <v>3083.5480590493348</v>
      </c>
      <c r="X513" s="7"/>
      <c r="Y513" s="7"/>
      <c r="Z513" s="7"/>
      <c r="AA513" s="7"/>
      <c r="AB513" s="7"/>
      <c r="AC513" s="7"/>
      <c r="AD513" s="7"/>
      <c r="AE513" s="7"/>
      <c r="AF513" s="7"/>
      <c r="AG513" s="31" t="s">
        <v>1034</v>
      </c>
      <c r="AH513" s="12" t="s">
        <v>1035</v>
      </c>
      <c r="AK513" s="12" t="e">
        <f>VLOOKUP(AH513,#REF!,1,0)</f>
        <v>#REF!</v>
      </c>
    </row>
    <row r="514" spans="1:37" s="12" customFormat="1" x14ac:dyDescent="0.25">
      <c r="A514" s="5">
        <v>6880</v>
      </c>
      <c r="B514" s="5" t="s">
        <v>1139</v>
      </c>
      <c r="C514" s="6" t="s">
        <v>964</v>
      </c>
      <c r="D514" s="7">
        <f t="shared" si="93"/>
        <v>16888.74135590679</v>
      </c>
      <c r="E514" s="8">
        <f t="shared" si="94"/>
        <v>1.1488879178896869E-4</v>
      </c>
      <c r="F514" s="8">
        <v>1.165402940642938E-4</v>
      </c>
      <c r="G514" s="13">
        <f t="shared" si="99"/>
        <v>-1.6515022753251066E-6</v>
      </c>
      <c r="H514" s="41">
        <f t="shared" si="100"/>
        <v>8.3000000000000004E-2</v>
      </c>
      <c r="I514" s="41">
        <f t="shared" si="101"/>
        <v>3.7000000000000002E-3</v>
      </c>
      <c r="J514" s="41">
        <f t="shared" si="102"/>
        <v>8.6699999999999999E-2</v>
      </c>
      <c r="K514" s="7">
        <f t="shared" si="105"/>
        <v>681.21641987914654</v>
      </c>
      <c r="L514" s="29">
        <f t="shared" si="103"/>
        <v>4.6341008946382659E-6</v>
      </c>
      <c r="M514" s="38">
        <f t="shared" si="95"/>
        <v>5119.9671733092873</v>
      </c>
      <c r="N514" s="39">
        <f t="shared" si="104"/>
        <v>3.4829525193418548E-5</v>
      </c>
      <c r="O514" s="7">
        <v>199299.74</v>
      </c>
      <c r="P514" s="7">
        <v>0</v>
      </c>
      <c r="Q514" s="7">
        <v>0</v>
      </c>
      <c r="R514" s="7"/>
      <c r="S514" s="7">
        <v>16741.16</v>
      </c>
      <c r="T514" s="7">
        <v>737.34</v>
      </c>
      <c r="U514" s="7">
        <f t="shared" si="96"/>
        <v>16888.74135590679</v>
      </c>
      <c r="V514" s="7">
        <f t="shared" si="97"/>
        <v>681.21641987914654</v>
      </c>
      <c r="W514" s="7">
        <f t="shared" si="98"/>
        <v>5119.9671733092873</v>
      </c>
      <c r="X514" s="7"/>
      <c r="Y514" s="7"/>
      <c r="Z514" s="7"/>
      <c r="AA514" s="7"/>
      <c r="AB514" s="7"/>
      <c r="AC514" s="7"/>
      <c r="AD514" s="7"/>
      <c r="AE514" s="7"/>
      <c r="AF514" s="7"/>
      <c r="AG514" s="31" t="s">
        <v>1036</v>
      </c>
      <c r="AH514" s="12" t="s">
        <v>1037</v>
      </c>
      <c r="AK514" s="12" t="e">
        <f>VLOOKUP(AH514,#REF!,1,0)</f>
        <v>#REF!</v>
      </c>
    </row>
    <row r="515" spans="1:37" s="12" customFormat="1" x14ac:dyDescent="0.25">
      <c r="A515" s="5">
        <v>6871</v>
      </c>
      <c r="B515" s="5" t="s">
        <v>1139</v>
      </c>
      <c r="C515" s="6" t="s">
        <v>952</v>
      </c>
      <c r="D515" s="7">
        <f t="shared" si="93"/>
        <v>398115.71269390627</v>
      </c>
      <c r="E515" s="8">
        <f t="shared" si="94"/>
        <v>2.7082558883294154E-3</v>
      </c>
      <c r="F515" s="8">
        <v>2.5853609989528251E-3</v>
      </c>
      <c r="G515" s="13">
        <f t="shared" si="99"/>
        <v>1.228948893765903E-4</v>
      </c>
      <c r="H515" s="41">
        <f t="shared" si="100"/>
        <v>8.3000000000000004E-2</v>
      </c>
      <c r="I515" s="41">
        <f t="shared" si="101"/>
        <v>3.7000000000000002E-3</v>
      </c>
      <c r="J515" s="41">
        <f t="shared" si="102"/>
        <v>8.6699999999999999E-2</v>
      </c>
      <c r="K515" s="7">
        <f t="shared" si="105"/>
        <v>16165.387411606043</v>
      </c>
      <c r="L515" s="29">
        <f t="shared" si="103"/>
        <v>1.0996804257828628E-4</v>
      </c>
      <c r="M515" s="38">
        <f t="shared" si="95"/>
        <v>120692.20181754565</v>
      </c>
      <c r="N515" s="39">
        <f t="shared" si="104"/>
        <v>8.2103106163790784E-4</v>
      </c>
      <c r="O515" s="7">
        <v>4698055.66</v>
      </c>
      <c r="P515" s="7">
        <v>30663.59</v>
      </c>
      <c r="Q515" s="7">
        <v>0</v>
      </c>
      <c r="R515" s="7"/>
      <c r="S515" s="7">
        <v>394636.79999999999</v>
      </c>
      <c r="T515" s="7">
        <v>17497.21</v>
      </c>
      <c r="U515" s="7">
        <f t="shared" si="96"/>
        <v>398115.71269390627</v>
      </c>
      <c r="V515" s="7">
        <f t="shared" si="97"/>
        <v>16165.387411606043</v>
      </c>
      <c r="W515" s="7">
        <f t="shared" si="98"/>
        <v>120692.20181754565</v>
      </c>
      <c r="X515" s="7"/>
      <c r="Y515" s="7"/>
      <c r="Z515" s="7"/>
      <c r="AA515" s="7"/>
      <c r="AB515" s="7"/>
      <c r="AC515" s="7"/>
      <c r="AD515" s="7"/>
      <c r="AE515" s="7"/>
      <c r="AF515" s="7"/>
      <c r="AG515" s="31" t="s">
        <v>1038</v>
      </c>
      <c r="AH515" s="12" t="s">
        <v>1039</v>
      </c>
      <c r="AK515" s="12" t="e">
        <f>VLOOKUP(AH515,#REF!,1,0)</f>
        <v>#REF!</v>
      </c>
    </row>
    <row r="516" spans="1:37" s="12" customFormat="1" x14ac:dyDescent="0.25">
      <c r="A516" s="5">
        <v>6873</v>
      </c>
      <c r="B516" s="5" t="s">
        <v>1139</v>
      </c>
      <c r="C516" s="6" t="s">
        <v>954</v>
      </c>
      <c r="D516" s="7">
        <f t="shared" si="93"/>
        <v>44762.716585833921</v>
      </c>
      <c r="E516" s="8">
        <f t="shared" si="94"/>
        <v>3.0450667207001971E-4</v>
      </c>
      <c r="F516" s="8">
        <v>3.1770724112527879E-4</v>
      </c>
      <c r="G516" s="13">
        <f t="shared" si="99"/>
        <v>-1.3200569055259073E-5</v>
      </c>
      <c r="H516" s="41">
        <f t="shared" si="100"/>
        <v>8.3000000000000004E-2</v>
      </c>
      <c r="I516" s="41">
        <f t="shared" si="101"/>
        <v>3.7000000000000002E-3</v>
      </c>
      <c r="J516" s="41">
        <f t="shared" si="102"/>
        <v>8.6699999999999999E-2</v>
      </c>
      <c r="K516" s="7">
        <f t="shared" si="105"/>
        <v>2011.1932246598788</v>
      </c>
      <c r="L516" s="29">
        <f t="shared" si="103"/>
        <v>1.368151449335326E-5</v>
      </c>
      <c r="M516" s="38">
        <f t="shared" si="95"/>
        <v>13570.202460792647</v>
      </c>
      <c r="N516" s="39">
        <f t="shared" si="104"/>
        <v>9.2313816180675815E-5</v>
      </c>
      <c r="O516" s="7">
        <v>528233.22</v>
      </c>
      <c r="P516" s="7">
        <v>60099.21</v>
      </c>
      <c r="Q516" s="7">
        <v>0</v>
      </c>
      <c r="R516" s="7"/>
      <c r="S516" s="7">
        <v>44371.56</v>
      </c>
      <c r="T516" s="7">
        <v>2176.89</v>
      </c>
      <c r="U516" s="7">
        <f t="shared" si="96"/>
        <v>44762.716585833921</v>
      </c>
      <c r="V516" s="7">
        <f t="shared" si="97"/>
        <v>2011.1932246598788</v>
      </c>
      <c r="W516" s="7">
        <f t="shared" si="98"/>
        <v>13570.202460792647</v>
      </c>
      <c r="X516" s="7"/>
      <c r="Y516" s="7"/>
      <c r="Z516" s="7"/>
      <c r="AA516" s="7"/>
      <c r="AB516" s="7"/>
      <c r="AC516" s="7"/>
      <c r="AD516" s="7"/>
      <c r="AE516" s="7"/>
      <c r="AF516" s="7"/>
      <c r="AG516" s="31" t="s">
        <v>1040</v>
      </c>
      <c r="AH516" s="12" t="s">
        <v>1041</v>
      </c>
      <c r="AK516" s="12" t="e">
        <f>VLOOKUP(AH516,#REF!,1,0)</f>
        <v>#REF!</v>
      </c>
    </row>
    <row r="517" spans="1:37" s="12" customFormat="1" x14ac:dyDescent="0.25">
      <c r="A517" s="5">
        <v>6875</v>
      </c>
      <c r="B517" s="5" t="s">
        <v>1139</v>
      </c>
      <c r="C517" s="6" t="s">
        <v>956</v>
      </c>
      <c r="D517" s="7">
        <f t="shared" si="93"/>
        <v>15270.762736966552</v>
      </c>
      <c r="E517" s="8">
        <f t="shared" si="94"/>
        <v>1.0388219249580026E-4</v>
      </c>
      <c r="F517" s="8">
        <v>1.3973125559662767E-4</v>
      </c>
      <c r="G517" s="13">
        <f t="shared" si="99"/>
        <v>-3.5849063100827408E-5</v>
      </c>
      <c r="H517" s="41">
        <f t="shared" si="100"/>
        <v>8.3000000000000004E-2</v>
      </c>
      <c r="I517" s="41">
        <f t="shared" si="101"/>
        <v>3.7000000000000002E-3</v>
      </c>
      <c r="J517" s="41">
        <f t="shared" si="102"/>
        <v>8.6699999999999999E-2</v>
      </c>
      <c r="K517" s="7">
        <f t="shared" si="105"/>
        <v>616.04566248327069</v>
      </c>
      <c r="L517" s="29">
        <f t="shared" si="103"/>
        <v>4.1907647442764468E-6</v>
      </c>
      <c r="M517" s="38">
        <f t="shared" si="95"/>
        <v>4629.4630415023894</v>
      </c>
      <c r="N517" s="39">
        <f t="shared" si="104"/>
        <v>3.1492779968702197E-5</v>
      </c>
      <c r="O517" s="7">
        <v>180206.29</v>
      </c>
      <c r="P517" s="7">
        <v>0</v>
      </c>
      <c r="Q517" s="7">
        <v>0</v>
      </c>
      <c r="R517" s="7"/>
      <c r="S517" s="7">
        <v>15137.32</v>
      </c>
      <c r="T517" s="7">
        <v>666.8</v>
      </c>
      <c r="U517" s="7">
        <f t="shared" si="96"/>
        <v>15270.762736966552</v>
      </c>
      <c r="V517" s="7">
        <f t="shared" si="97"/>
        <v>616.04566248327069</v>
      </c>
      <c r="W517" s="7">
        <f t="shared" si="98"/>
        <v>4629.4630415023894</v>
      </c>
      <c r="X517" s="7"/>
      <c r="Y517" s="7"/>
      <c r="Z517" s="7"/>
      <c r="AA517" s="7"/>
      <c r="AB517" s="7"/>
      <c r="AC517" s="7"/>
      <c r="AD517" s="7"/>
      <c r="AE517" s="7"/>
      <c r="AF517" s="7"/>
      <c r="AG517" s="31" t="s">
        <v>1042</v>
      </c>
      <c r="AH517" s="12" t="s">
        <v>1043</v>
      </c>
      <c r="AK517" s="12" t="e">
        <f>VLOOKUP(AH517,#REF!,1,0)</f>
        <v>#REF!</v>
      </c>
    </row>
    <row r="518" spans="1:37" s="12" customFormat="1" x14ac:dyDescent="0.25">
      <c r="A518" s="5">
        <v>6876</v>
      </c>
      <c r="B518" s="5" t="s">
        <v>1139</v>
      </c>
      <c r="C518" s="6" t="s">
        <v>958</v>
      </c>
      <c r="D518" s="7">
        <f t="shared" si="93"/>
        <v>78441.880140997266</v>
      </c>
      <c r="E518" s="8">
        <f t="shared" si="94"/>
        <v>5.3361542137077723E-4</v>
      </c>
      <c r="F518" s="8">
        <v>4.640505539976844E-4</v>
      </c>
      <c r="G518" s="13">
        <f t="shared" si="99"/>
        <v>6.9564867373092824E-5</v>
      </c>
      <c r="H518" s="41">
        <f t="shared" si="100"/>
        <v>8.3000000000000004E-2</v>
      </c>
      <c r="I518" s="41">
        <f t="shared" si="101"/>
        <v>3.7000000000000002E-3</v>
      </c>
      <c r="J518" s="41">
        <f t="shared" si="102"/>
        <v>8.6699999999999999E-2</v>
      </c>
      <c r="K518" s="7">
        <f t="shared" si="105"/>
        <v>3616.6074819843093</v>
      </c>
      <c r="L518" s="29">
        <f t="shared" si="103"/>
        <v>2.4602642389025575E-5</v>
      </c>
      <c r="M518" s="38">
        <f t="shared" si="95"/>
        <v>23780.330509597286</v>
      </c>
      <c r="N518" s="39">
        <f t="shared" si="104"/>
        <v>1.6177010370488267E-4</v>
      </c>
      <c r="O518" s="7">
        <v>925672.55</v>
      </c>
      <c r="P518" s="7">
        <v>132330.6</v>
      </c>
      <c r="Q518" s="7">
        <v>0</v>
      </c>
      <c r="R518" s="7"/>
      <c r="S518" s="7">
        <v>77756.42</v>
      </c>
      <c r="T518" s="7">
        <v>3914.57</v>
      </c>
      <c r="U518" s="7">
        <f t="shared" si="96"/>
        <v>78441.880140997266</v>
      </c>
      <c r="V518" s="7">
        <f t="shared" si="97"/>
        <v>3616.6074819843093</v>
      </c>
      <c r="W518" s="7">
        <f t="shared" si="98"/>
        <v>23780.330509597286</v>
      </c>
      <c r="X518" s="7"/>
      <c r="Y518" s="7"/>
      <c r="Z518" s="7"/>
      <c r="AA518" s="7"/>
      <c r="AB518" s="7"/>
      <c r="AC518" s="7"/>
      <c r="AD518" s="7"/>
      <c r="AE518" s="7"/>
      <c r="AF518" s="7"/>
      <c r="AG518" s="31" t="s">
        <v>1044</v>
      </c>
      <c r="AH518" s="12" t="s">
        <v>1045</v>
      </c>
      <c r="AK518" s="12" t="e">
        <f>VLOOKUP(AH518,#REF!,1,0)</f>
        <v>#REF!</v>
      </c>
    </row>
    <row r="519" spans="1:37" s="12" customFormat="1" x14ac:dyDescent="0.25">
      <c r="A519" s="5">
        <v>6878</v>
      </c>
      <c r="B519" s="5" t="s">
        <v>1139</v>
      </c>
      <c r="C519" s="6" t="s">
        <v>960</v>
      </c>
      <c r="D519" s="7">
        <f>U519</f>
        <v>12322.761789607763</v>
      </c>
      <c r="E519" s="8">
        <f t="shared" si="94"/>
        <v>8.3827869920937107E-5</v>
      </c>
      <c r="F519" s="8">
        <v>8.8248125782292011E-5</v>
      </c>
      <c r="G519" s="13">
        <f t="shared" si="99"/>
        <v>-4.4202558613549048E-6</v>
      </c>
      <c r="H519" s="41">
        <f t="shared" si="100"/>
        <v>8.3000000000000004E-2</v>
      </c>
      <c r="I519" s="41">
        <f t="shared" si="101"/>
        <v>3.7000000000000002E-3</v>
      </c>
      <c r="J519" s="41">
        <f t="shared" si="102"/>
        <v>8.6699999999999999E-2</v>
      </c>
      <c r="K519" s="7">
        <f t="shared" ref="K519:K550" si="106">V519</f>
        <v>622.531326176481</v>
      </c>
      <c r="L519" s="29">
        <f t="shared" si="103"/>
        <v>4.2348846730479239E-6</v>
      </c>
      <c r="M519" s="38">
        <f t="shared" si="95"/>
        <v>3735.7512035812815</v>
      </c>
      <c r="N519" s="39">
        <f t="shared" si="104"/>
        <v>2.5413139627100096E-5</v>
      </c>
      <c r="O519" s="7">
        <v>145417.82</v>
      </c>
      <c r="P519" s="7">
        <v>36702.67</v>
      </c>
      <c r="Q519" s="7">
        <v>0</v>
      </c>
      <c r="R519" s="7"/>
      <c r="S519" s="7">
        <v>12215.08</v>
      </c>
      <c r="T519" s="7">
        <v>673.82</v>
      </c>
      <c r="U519" s="7">
        <f t="shared" si="96"/>
        <v>12322.761789607763</v>
      </c>
      <c r="V519" s="7">
        <f t="shared" si="97"/>
        <v>622.531326176481</v>
      </c>
      <c r="W519" s="7">
        <f t="shared" si="98"/>
        <v>3735.7512035812815</v>
      </c>
      <c r="X519" s="7"/>
      <c r="Y519" s="7"/>
      <c r="Z519" s="7"/>
      <c r="AA519" s="7"/>
      <c r="AB519" s="7"/>
      <c r="AC519" s="7"/>
      <c r="AD519" s="7"/>
      <c r="AE519" s="7"/>
      <c r="AF519" s="7"/>
      <c r="AG519" s="31" t="s">
        <v>1046</v>
      </c>
      <c r="AH519" s="12" t="s">
        <v>1047</v>
      </c>
      <c r="AK519" s="12" t="e">
        <f>VLOOKUP(AH519,#REF!,1,0)</f>
        <v>#REF!</v>
      </c>
    </row>
    <row r="520" spans="1:37" s="12" customFormat="1" x14ac:dyDescent="0.25">
      <c r="A520" s="5">
        <v>6879</v>
      </c>
      <c r="B520" s="5" t="s">
        <v>1139</v>
      </c>
      <c r="C520" s="6" t="s">
        <v>962</v>
      </c>
      <c r="D520" s="7">
        <f t="shared" si="93"/>
        <v>129413.63406489545</v>
      </c>
      <c r="E520" s="8">
        <f t="shared" si="94"/>
        <v>8.8036022018511499E-4</v>
      </c>
      <c r="F520" s="8">
        <v>9.4940520363708566E-4</v>
      </c>
      <c r="G520" s="13">
        <f t="shared" si="99"/>
        <v>-6.9044983451970669E-5</v>
      </c>
      <c r="H520" s="41">
        <f t="shared" si="100"/>
        <v>8.3000000000000004E-2</v>
      </c>
      <c r="I520" s="41">
        <f t="shared" si="101"/>
        <v>3.7000000000000002E-3</v>
      </c>
      <c r="J520" s="41">
        <f t="shared" si="102"/>
        <v>8.6699999999999999E-2</v>
      </c>
      <c r="K520" s="7">
        <f t="shared" si="106"/>
        <v>5434.7459651437312</v>
      </c>
      <c r="L520" s="29">
        <f t="shared" si="103"/>
        <v>3.6970866239061486E-5</v>
      </c>
      <c r="M520" s="38">
        <f t="shared" si="95"/>
        <v>39232.856032766766</v>
      </c>
      <c r="N520" s="39">
        <f t="shared" si="104"/>
        <v>2.6688877122620324E-4</v>
      </c>
      <c r="O520" s="7">
        <v>1527171.32</v>
      </c>
      <c r="P520" s="7">
        <v>62631.7</v>
      </c>
      <c r="Q520" s="7">
        <v>0</v>
      </c>
      <c r="R520" s="7"/>
      <c r="S520" s="7">
        <v>128282.76</v>
      </c>
      <c r="T520" s="7">
        <v>5882.5</v>
      </c>
      <c r="U520" s="7">
        <f t="shared" si="96"/>
        <v>129413.63406489545</v>
      </c>
      <c r="V520" s="7">
        <f t="shared" si="97"/>
        <v>5434.7459651437312</v>
      </c>
      <c r="W520" s="7">
        <f t="shared" si="98"/>
        <v>39232.856032766766</v>
      </c>
      <c r="X520" s="7"/>
      <c r="Y520" s="7"/>
      <c r="Z520" s="7"/>
      <c r="AA520" s="7"/>
      <c r="AB520" s="7"/>
      <c r="AC520" s="7"/>
      <c r="AD520" s="7"/>
      <c r="AE520" s="7"/>
      <c r="AF520" s="7"/>
      <c r="AG520" s="31" t="s">
        <v>1048</v>
      </c>
      <c r="AH520" s="12" t="s">
        <v>1049</v>
      </c>
      <c r="AK520" s="12" t="e">
        <f>VLOOKUP(AH520,#REF!,1,0)</f>
        <v>#REF!</v>
      </c>
    </row>
    <row r="521" spans="1:37" s="12" customFormat="1" x14ac:dyDescent="0.25">
      <c r="A521" s="5">
        <v>9921</v>
      </c>
      <c r="B521" s="5" t="s">
        <v>1139</v>
      </c>
      <c r="C521" s="6" t="s">
        <v>1150</v>
      </c>
      <c r="D521" s="7">
        <f>U521</f>
        <v>6272.6431540584945</v>
      </c>
      <c r="E521" s="8">
        <f t="shared" si="94"/>
        <v>4.2670817090882777E-5</v>
      </c>
      <c r="F521" s="8">
        <v>4.1910402379617239E-5</v>
      </c>
      <c r="G521" s="13">
        <f t="shared" si="99"/>
        <v>7.6041471126553811E-7</v>
      </c>
      <c r="H521" s="41">
        <f t="shared" si="100"/>
        <v>8.3000000000000004E-2</v>
      </c>
      <c r="I521" s="41">
        <f t="shared" si="101"/>
        <v>3.7000000000000002E-3</v>
      </c>
      <c r="J521" s="41">
        <f t="shared" si="102"/>
        <v>8.6699999999999999E-2</v>
      </c>
      <c r="K521" s="7">
        <f t="shared" si="106"/>
        <v>253.07946659274498</v>
      </c>
      <c r="L521" s="29">
        <f t="shared" si="103"/>
        <v>1.721619955608349E-6</v>
      </c>
      <c r="M521" s="38">
        <f t="shared" si="95"/>
        <v>1901.6057124606471</v>
      </c>
      <c r="N521" s="39">
        <f t="shared" si="104"/>
        <v>1.2936025140037707E-5</v>
      </c>
      <c r="O521" s="7">
        <v>74021.350000000006</v>
      </c>
      <c r="P521" s="7">
        <v>0</v>
      </c>
      <c r="Q521" s="7">
        <v>0</v>
      </c>
      <c r="R521" s="7"/>
      <c r="S521" s="7">
        <v>6217.83</v>
      </c>
      <c r="T521" s="7">
        <v>273.93</v>
      </c>
      <c r="U521" s="7">
        <f t="shared" si="96"/>
        <v>6272.6431540584945</v>
      </c>
      <c r="V521" s="7">
        <f t="shared" si="97"/>
        <v>253.07946659274498</v>
      </c>
      <c r="W521" s="7">
        <f t="shared" si="98"/>
        <v>1901.6057124606471</v>
      </c>
      <c r="X521" s="7"/>
      <c r="Y521" s="7"/>
      <c r="Z521" s="7"/>
      <c r="AA521" s="7"/>
      <c r="AB521" s="7"/>
      <c r="AC521" s="7"/>
      <c r="AD521" s="7"/>
      <c r="AE521" s="7"/>
      <c r="AF521" s="7"/>
      <c r="AG521" s="31" t="s">
        <v>1050</v>
      </c>
      <c r="AH521" s="12" t="s">
        <v>1051</v>
      </c>
      <c r="AK521" s="12" t="e">
        <f>VLOOKUP(AH521,#REF!,1,0)</f>
        <v>#REF!</v>
      </c>
    </row>
    <row r="522" spans="1:37" s="12" customFormat="1" x14ac:dyDescent="0.25">
      <c r="A522" s="5">
        <v>6400</v>
      </c>
      <c r="B522" s="5" t="s">
        <v>1139</v>
      </c>
      <c r="C522" s="6" t="s">
        <v>1151</v>
      </c>
      <c r="D522" s="7">
        <f t="shared" ref="D522:D561" si="107">U522</f>
        <v>30266.784666195308</v>
      </c>
      <c r="E522" s="8">
        <f t="shared" ref="E522:E574" si="108">D522/($D$578)</f>
        <v>2.0589540974999193E-4</v>
      </c>
      <c r="F522" s="8">
        <v>1.9366601690266251E-4</v>
      </c>
      <c r="G522" s="13">
        <f t="shared" si="99"/>
        <v>1.2229392847329422E-5</v>
      </c>
      <c r="H522" s="41">
        <f t="shared" si="100"/>
        <v>8.3000000000000004E-2</v>
      </c>
      <c r="I522" s="41">
        <f t="shared" si="101"/>
        <v>3.7000000000000002E-3</v>
      </c>
      <c r="J522" s="41">
        <f t="shared" si="102"/>
        <v>8.6699999999999999E-2</v>
      </c>
      <c r="K522" s="7">
        <f t="shared" si="106"/>
        <v>1223.0557422144623</v>
      </c>
      <c r="L522" s="29">
        <f t="shared" si="103"/>
        <v>8.3200632629994685E-6</v>
      </c>
      <c r="M522" s="38">
        <f t="shared" ref="M522:M564" si="109">W522</f>
        <v>9175.6360445618593</v>
      </c>
      <c r="N522" s="39">
        <f t="shared" si="104"/>
        <v>6.2418964021041621E-5</v>
      </c>
      <c r="O522" s="7">
        <v>357170.83</v>
      </c>
      <c r="P522" s="7">
        <v>602</v>
      </c>
      <c r="Q522" s="7">
        <v>0</v>
      </c>
      <c r="R522" s="7"/>
      <c r="S522" s="7">
        <v>30002.3</v>
      </c>
      <c r="T522" s="7">
        <v>1323.82</v>
      </c>
      <c r="U522" s="7">
        <f t="shared" ref="U522:U564" si="110">S522/$S$578*$U$579</f>
        <v>30266.784666195308</v>
      </c>
      <c r="V522" s="7">
        <f t="shared" ref="V522:V564" si="111">T522/$T$578*$V$579</f>
        <v>1223.0557422144623</v>
      </c>
      <c r="W522" s="7">
        <f t="shared" ref="W522:W564" si="112">S522/$S$578*$W$579</f>
        <v>9175.6360445618593</v>
      </c>
      <c r="X522" s="7"/>
      <c r="Y522" s="7"/>
      <c r="Z522" s="7"/>
      <c r="AA522" s="7"/>
      <c r="AB522" s="7"/>
      <c r="AC522" s="7"/>
      <c r="AD522" s="7"/>
      <c r="AE522" s="7"/>
      <c r="AF522" s="7"/>
      <c r="AG522" s="31" t="s">
        <v>1052</v>
      </c>
      <c r="AH522" s="12" t="s">
        <v>1053</v>
      </c>
      <c r="AK522" s="12" t="e">
        <f>VLOOKUP(AH522,#REF!,1,0)</f>
        <v>#REF!</v>
      </c>
    </row>
    <row r="523" spans="1:37" s="12" customFormat="1" x14ac:dyDescent="0.25">
      <c r="A523" s="5">
        <v>9989</v>
      </c>
      <c r="B523" s="5" t="s">
        <v>1139</v>
      </c>
      <c r="C523" s="6" t="s">
        <v>1152</v>
      </c>
      <c r="D523" s="7">
        <f t="shared" si="107"/>
        <v>616.66872642270323</v>
      </c>
      <c r="E523" s="8">
        <f t="shared" si="108"/>
        <v>4.1950032521498376E-6</v>
      </c>
      <c r="F523" s="8">
        <v>1.0168751036761891E-6</v>
      </c>
      <c r="G523" s="13">
        <f t="shared" ref="G523:G565" si="113">E523-F523</f>
        <v>3.1781281484736483E-6</v>
      </c>
      <c r="H523" s="41">
        <f t="shared" ref="H523:H574" si="114">IF(OR($B523="City",$B523="County",$B523="Other Local Government",$B523="Consolidated Government"),0.0857,IF(OR($B523="School District"),0.083,IF(OR($B523="State Agency",$B523="University"),0.0867,)))</f>
        <v>8.3000000000000004E-2</v>
      </c>
      <c r="I523" s="41">
        <f t="shared" ref="I523:I565" si="115">IF(OR($B523="City",$B523="County",$B523="Other Local Government",$B523="Consolidated Government"),0.001,IF(OR($B523="School District"),0.0037,IF(OR($B523="State Agency",$B523="University"),0,)))</f>
        <v>3.7000000000000002E-3</v>
      </c>
      <c r="J523" s="41">
        <f t="shared" ref="J523:J574" si="116">H523+I523</f>
        <v>8.6699999999999999E-2</v>
      </c>
      <c r="K523" s="7">
        <f t="shared" si="106"/>
        <v>24.843233149632802</v>
      </c>
      <c r="L523" s="29">
        <f t="shared" ref="L523:L574" si="117">K523/$D$578</f>
        <v>1.6900069582122626E-7</v>
      </c>
      <c r="M523" s="38">
        <f t="shared" si="109"/>
        <v>186.94842733123039</v>
      </c>
      <c r="N523" s="39">
        <f t="shared" ref="N523:N564" si="118">M523/($D$578)</f>
        <v>1.2717513099589808E-6</v>
      </c>
      <c r="O523" s="7">
        <v>7276.44</v>
      </c>
      <c r="P523" s="7">
        <v>0</v>
      </c>
      <c r="Q523" s="7">
        <v>0</v>
      </c>
      <c r="R523" s="7"/>
      <c r="S523" s="7">
        <v>611.28</v>
      </c>
      <c r="T523" s="7">
        <v>26.89</v>
      </c>
      <c r="U523" s="7">
        <f t="shared" si="110"/>
        <v>616.66872642270323</v>
      </c>
      <c r="V523" s="7">
        <f t="shared" si="111"/>
        <v>24.843233149632802</v>
      </c>
      <c r="W523" s="7">
        <f t="shared" si="112"/>
        <v>186.94842733123039</v>
      </c>
      <c r="X523" s="7"/>
      <c r="Y523" s="7"/>
      <c r="Z523" s="7"/>
      <c r="AA523" s="7"/>
      <c r="AB523" s="7"/>
      <c r="AC523" s="7"/>
      <c r="AD523" s="7"/>
      <c r="AE523" s="7"/>
      <c r="AF523" s="7"/>
      <c r="AG523" s="31" t="s">
        <v>1054</v>
      </c>
      <c r="AH523" s="12" t="s">
        <v>1055</v>
      </c>
      <c r="AK523" s="12" t="e">
        <f>VLOOKUP(AH523,#REF!,1,0)</f>
        <v>#REF!</v>
      </c>
    </row>
    <row r="524" spans="1:37" s="12" customFormat="1" x14ac:dyDescent="0.25">
      <c r="A524" s="5">
        <v>6779</v>
      </c>
      <c r="B524" s="5" t="s">
        <v>1139</v>
      </c>
      <c r="C524" s="6" t="s">
        <v>1153</v>
      </c>
      <c r="D524" s="7">
        <f t="shared" si="107"/>
        <v>31425.792594497423</v>
      </c>
      <c r="E524" s="8">
        <f t="shared" si="108"/>
        <v>2.1377977589370664E-4</v>
      </c>
      <c r="F524" s="8">
        <v>2.1068345252564828E-4</v>
      </c>
      <c r="G524" s="13">
        <f t="shared" si="113"/>
        <v>3.0963233680583627E-6</v>
      </c>
      <c r="H524" s="41">
        <f t="shared" si="114"/>
        <v>8.3000000000000004E-2</v>
      </c>
      <c r="I524" s="41">
        <f t="shared" si="115"/>
        <v>3.7000000000000002E-3</v>
      </c>
      <c r="J524" s="41">
        <f t="shared" si="116"/>
        <v>8.6699999999999999E-2</v>
      </c>
      <c r="K524" s="7">
        <f t="shared" si="106"/>
        <v>1267.6331315588202</v>
      </c>
      <c r="L524" s="29">
        <f t="shared" si="117"/>
        <v>8.6233092121766411E-6</v>
      </c>
      <c r="M524" s="38">
        <f t="shared" si="109"/>
        <v>9526.9992646775245</v>
      </c>
      <c r="N524" s="39">
        <f t="shared" si="118"/>
        <v>6.4809177417497708E-5</v>
      </c>
      <c r="O524" s="7">
        <v>370846.3</v>
      </c>
      <c r="P524" s="7">
        <v>0</v>
      </c>
      <c r="Q524" s="7">
        <v>0</v>
      </c>
      <c r="R524" s="7"/>
      <c r="S524" s="7">
        <v>31151.18</v>
      </c>
      <c r="T524" s="7">
        <v>1372.07</v>
      </c>
      <c r="U524" s="7">
        <f t="shared" si="110"/>
        <v>31425.792594497423</v>
      </c>
      <c r="V524" s="7">
        <f t="shared" si="111"/>
        <v>1267.6331315588202</v>
      </c>
      <c r="W524" s="7">
        <f t="shared" si="112"/>
        <v>9526.9992646775245</v>
      </c>
      <c r="X524" s="7"/>
      <c r="Y524" s="7"/>
      <c r="Z524" s="7"/>
      <c r="AA524" s="7"/>
      <c r="AB524" s="7"/>
      <c r="AC524" s="7"/>
      <c r="AD524" s="7"/>
      <c r="AE524" s="7"/>
      <c r="AF524" s="7"/>
      <c r="AG524" s="31" t="s">
        <v>1056</v>
      </c>
      <c r="AH524" s="12" t="s">
        <v>1057</v>
      </c>
      <c r="AK524" s="12" t="e">
        <f>VLOOKUP(AH524,#REF!,1,0)</f>
        <v>#REF!</v>
      </c>
    </row>
    <row r="525" spans="1:37" s="12" customFormat="1" x14ac:dyDescent="0.25">
      <c r="A525" s="5">
        <v>6966</v>
      </c>
      <c r="B525" s="5" t="s">
        <v>1139</v>
      </c>
      <c r="C525" s="6" t="s">
        <v>970</v>
      </c>
      <c r="D525" s="7">
        <f t="shared" si="107"/>
        <v>13020.569545061646</v>
      </c>
      <c r="E525" s="8">
        <f t="shared" si="108"/>
        <v>8.8574836449442176E-5</v>
      </c>
      <c r="F525" s="8">
        <v>7.5844498396244713E-5</v>
      </c>
      <c r="G525" s="13">
        <f t="shared" si="113"/>
        <v>1.2730338053197463E-5</v>
      </c>
      <c r="H525" s="41">
        <f t="shared" si="114"/>
        <v>8.3000000000000004E-2</v>
      </c>
      <c r="I525" s="41">
        <f t="shared" si="115"/>
        <v>3.7000000000000002E-3</v>
      </c>
      <c r="J525" s="41">
        <f t="shared" si="116"/>
        <v>8.6699999999999999E-2</v>
      </c>
      <c r="K525" s="7">
        <f t="shared" si="106"/>
        <v>526.39198658738496</v>
      </c>
      <c r="L525" s="29">
        <f t="shared" si="117"/>
        <v>3.5808790052473729E-6</v>
      </c>
      <c r="M525" s="38">
        <f t="shared" si="109"/>
        <v>3947.2976253017464</v>
      </c>
      <c r="N525" s="39">
        <f t="shared" si="118"/>
        <v>2.6852223350781107E-5</v>
      </c>
      <c r="O525" s="7">
        <v>153652.91</v>
      </c>
      <c r="P525" s="7">
        <v>372.5</v>
      </c>
      <c r="Q525" s="7">
        <v>0</v>
      </c>
      <c r="R525" s="7"/>
      <c r="S525" s="7">
        <v>12906.79</v>
      </c>
      <c r="T525" s="7">
        <v>569.76</v>
      </c>
      <c r="U525" s="7">
        <f t="shared" si="110"/>
        <v>13020.569545061646</v>
      </c>
      <c r="V525" s="7">
        <f t="shared" si="111"/>
        <v>526.39198658738496</v>
      </c>
      <c r="W525" s="7">
        <f t="shared" si="112"/>
        <v>3947.2976253017464</v>
      </c>
      <c r="X525" s="7"/>
      <c r="Y525" s="7"/>
      <c r="Z525" s="7"/>
      <c r="AA525" s="7"/>
      <c r="AB525" s="7"/>
      <c r="AC525" s="7"/>
      <c r="AD525" s="7"/>
      <c r="AE525" s="7"/>
      <c r="AF525" s="7"/>
      <c r="AG525" s="31" t="s">
        <v>1058</v>
      </c>
      <c r="AH525" s="12" t="s">
        <v>1059</v>
      </c>
      <c r="AK525" s="12" t="e">
        <f>VLOOKUP(AH525,#REF!,1,0)</f>
        <v>#REF!</v>
      </c>
    </row>
    <row r="526" spans="1:37" s="12" customFormat="1" x14ac:dyDescent="0.25">
      <c r="A526" s="5">
        <v>6958</v>
      </c>
      <c r="B526" s="5" t="s">
        <v>1139</v>
      </c>
      <c r="C526" s="6" t="s">
        <v>982</v>
      </c>
      <c r="D526" s="7">
        <f t="shared" si="107"/>
        <v>17595.931095321754</v>
      </c>
      <c r="E526" s="8">
        <f t="shared" si="108"/>
        <v>1.1969958100142379E-4</v>
      </c>
      <c r="F526" s="8">
        <v>1.1161906833826147E-4</v>
      </c>
      <c r="G526" s="13">
        <f t="shared" si="113"/>
        <v>8.0805126631623193E-6</v>
      </c>
      <c r="H526" s="41">
        <f t="shared" si="114"/>
        <v>8.3000000000000004E-2</v>
      </c>
      <c r="I526" s="41">
        <f t="shared" si="115"/>
        <v>3.7000000000000002E-3</v>
      </c>
      <c r="J526" s="41">
        <f t="shared" si="116"/>
        <v>8.6699999999999999E-2</v>
      </c>
      <c r="K526" s="7">
        <f t="shared" si="106"/>
        <v>709.80138208255437</v>
      </c>
      <c r="L526" s="29">
        <f t="shared" si="117"/>
        <v>4.8285553955199595E-6</v>
      </c>
      <c r="M526" s="38">
        <f t="shared" si="109"/>
        <v>5334.357824146</v>
      </c>
      <c r="N526" s="39">
        <f t="shared" si="118"/>
        <v>3.6287957312569094E-5</v>
      </c>
      <c r="O526" s="7">
        <v>207645.03</v>
      </c>
      <c r="P526" s="7">
        <v>0</v>
      </c>
      <c r="Q526" s="7">
        <v>0</v>
      </c>
      <c r="R526" s="7"/>
      <c r="S526" s="7">
        <v>17442.169999999998</v>
      </c>
      <c r="T526" s="7">
        <v>768.28</v>
      </c>
      <c r="U526" s="7">
        <f t="shared" si="110"/>
        <v>17595.931095321754</v>
      </c>
      <c r="V526" s="7">
        <f t="shared" si="111"/>
        <v>709.80138208255437</v>
      </c>
      <c r="W526" s="7">
        <f t="shared" si="112"/>
        <v>5334.357824146</v>
      </c>
      <c r="X526" s="7"/>
      <c r="Y526" s="7"/>
      <c r="Z526" s="7"/>
      <c r="AA526" s="7"/>
      <c r="AB526" s="7"/>
      <c r="AC526" s="7"/>
      <c r="AD526" s="7"/>
      <c r="AE526" s="7"/>
      <c r="AF526" s="7"/>
      <c r="AG526" s="31" t="s">
        <v>1060</v>
      </c>
      <c r="AH526" s="12" t="s">
        <v>1061</v>
      </c>
      <c r="AK526" s="12" t="e">
        <f>VLOOKUP(AH526,#REF!,1,0)</f>
        <v>#REF!</v>
      </c>
    </row>
    <row r="527" spans="1:37" s="12" customFormat="1" x14ac:dyDescent="0.25">
      <c r="A527" s="5">
        <v>6630</v>
      </c>
      <c r="B527" s="5" t="s">
        <v>1139</v>
      </c>
      <c r="C527" s="6" t="s">
        <v>1000</v>
      </c>
      <c r="D527" s="7">
        <f t="shared" si="107"/>
        <v>39546.868175675714</v>
      </c>
      <c r="E527" s="8">
        <f t="shared" si="108"/>
        <v>2.6902489700050537E-4</v>
      </c>
      <c r="F527" s="8">
        <v>2.4629628706450022E-4</v>
      </c>
      <c r="G527" s="13">
        <f t="shared" si="113"/>
        <v>2.2728609936005148E-5</v>
      </c>
      <c r="H527" s="41">
        <f t="shared" si="114"/>
        <v>8.3000000000000004E-2</v>
      </c>
      <c r="I527" s="41">
        <f t="shared" si="115"/>
        <v>3.7000000000000002E-3</v>
      </c>
      <c r="J527" s="41">
        <f t="shared" si="116"/>
        <v>8.6699999999999999E-2</v>
      </c>
      <c r="K527" s="7">
        <f t="shared" si="106"/>
        <v>1645.8711252910502</v>
      </c>
      <c r="L527" s="29">
        <f t="shared" si="117"/>
        <v>1.1196343234832276E-5</v>
      </c>
      <c r="M527" s="38">
        <f t="shared" si="109"/>
        <v>11988.973162634944</v>
      </c>
      <c r="N527" s="39">
        <f t="shared" si="118"/>
        <v>8.1557210950107797E-5</v>
      </c>
      <c r="O527" s="7">
        <v>466682.44</v>
      </c>
      <c r="P527" s="7">
        <v>14751.96</v>
      </c>
      <c r="Q527" s="7">
        <v>0</v>
      </c>
      <c r="R527" s="7"/>
      <c r="S527" s="7">
        <v>39201.29</v>
      </c>
      <c r="T527" s="7">
        <v>1781.47</v>
      </c>
      <c r="U527" s="7">
        <f t="shared" si="110"/>
        <v>39546.868175675714</v>
      </c>
      <c r="V527" s="7">
        <f t="shared" si="111"/>
        <v>1645.8711252910502</v>
      </c>
      <c r="W527" s="7">
        <f t="shared" si="112"/>
        <v>11988.973162634944</v>
      </c>
      <c r="X527" s="7"/>
      <c r="Y527" s="7"/>
      <c r="Z527" s="7"/>
      <c r="AA527" s="7"/>
      <c r="AB527" s="7"/>
      <c r="AC527" s="7"/>
      <c r="AD527" s="7"/>
      <c r="AE527" s="7"/>
      <c r="AF527" s="7"/>
      <c r="AG527" s="31" t="s">
        <v>1062</v>
      </c>
      <c r="AH527" s="12" t="s">
        <v>1063</v>
      </c>
      <c r="AK527" s="12" t="e">
        <f>VLOOKUP(AH527,#REF!,1,0)</f>
        <v>#REF!</v>
      </c>
    </row>
    <row r="528" spans="1:37" s="12" customFormat="1" x14ac:dyDescent="0.25">
      <c r="A528" s="5">
        <v>6642</v>
      </c>
      <c r="B528" s="5" t="s">
        <v>1154</v>
      </c>
      <c r="C528" s="6" t="s">
        <v>62</v>
      </c>
      <c r="D528" s="7">
        <f t="shared" si="107"/>
        <v>4359.777682251126</v>
      </c>
      <c r="E528" s="8">
        <f t="shared" si="108"/>
        <v>2.9658195351967858E-5</v>
      </c>
      <c r="F528" s="8">
        <v>2.9321914327250332E-5</v>
      </c>
      <c r="G528" s="13">
        <f t="shared" si="113"/>
        <v>3.3628102471752611E-7</v>
      </c>
      <c r="H528" s="41">
        <f t="shared" si="114"/>
        <v>8.6699999999999999E-2</v>
      </c>
      <c r="I528" s="41">
        <f t="shared" si="115"/>
        <v>0</v>
      </c>
      <c r="J528" s="41">
        <f t="shared" si="116"/>
        <v>8.6699999999999999E-2</v>
      </c>
      <c r="K528" s="7">
        <f t="shared" si="106"/>
        <v>0</v>
      </c>
      <c r="L528" s="29">
        <f t="shared" si="117"/>
        <v>0</v>
      </c>
      <c r="M528" s="38">
        <f t="shared" si="109"/>
        <v>1321.7040953880903</v>
      </c>
      <c r="N528" s="39">
        <f t="shared" si="118"/>
        <v>8.9911369605148686E-6</v>
      </c>
      <c r="O528" s="7">
        <v>49277.94</v>
      </c>
      <c r="P528" s="7">
        <v>15267.63</v>
      </c>
      <c r="Q528" s="7">
        <v>0</v>
      </c>
      <c r="R528" s="7"/>
      <c r="S528" s="7">
        <v>4321.68</v>
      </c>
      <c r="T528" s="7">
        <v>0</v>
      </c>
      <c r="U528" s="7">
        <f t="shared" si="110"/>
        <v>4359.777682251126</v>
      </c>
      <c r="V528" s="7">
        <f t="shared" si="111"/>
        <v>0</v>
      </c>
      <c r="W528" s="7">
        <f t="shared" si="112"/>
        <v>1321.7040953880903</v>
      </c>
      <c r="X528" s="7"/>
      <c r="Y528" s="7"/>
      <c r="Z528" s="7"/>
      <c r="AA528" s="7"/>
      <c r="AB528" s="7"/>
      <c r="AC528" s="7"/>
      <c r="AD528" s="7"/>
      <c r="AE528" s="7"/>
      <c r="AF528" s="7"/>
      <c r="AG528" s="31" t="s">
        <v>1064</v>
      </c>
      <c r="AH528" s="12" t="s">
        <v>1065</v>
      </c>
      <c r="AK528" s="12" t="e">
        <f>VLOOKUP(AH528,#REF!,1,0)</f>
        <v>#REF!</v>
      </c>
    </row>
    <row r="529" spans="1:37" s="12" customFormat="1" x14ac:dyDescent="0.25">
      <c r="A529" s="5">
        <v>6643</v>
      </c>
      <c r="B529" s="5" t="s">
        <v>1154</v>
      </c>
      <c r="C529" s="6" t="s">
        <v>200</v>
      </c>
      <c r="D529" s="7">
        <f t="shared" si="107"/>
        <v>216283.33022182446</v>
      </c>
      <c r="E529" s="8">
        <f t="shared" si="108"/>
        <v>1.4713074212951485E-3</v>
      </c>
      <c r="F529" s="8">
        <v>1.3895205445139333E-3</v>
      </c>
      <c r="G529" s="13">
        <f t="shared" si="113"/>
        <v>8.1786876781215264E-5</v>
      </c>
      <c r="H529" s="41">
        <f t="shared" si="114"/>
        <v>8.6699999999999999E-2</v>
      </c>
      <c r="I529" s="41">
        <f t="shared" si="115"/>
        <v>0</v>
      </c>
      <c r="J529" s="41">
        <f t="shared" si="116"/>
        <v>8.6699999999999999E-2</v>
      </c>
      <c r="K529" s="7">
        <f t="shared" si="106"/>
        <v>0</v>
      </c>
      <c r="L529" s="29">
        <f t="shared" si="117"/>
        <v>0</v>
      </c>
      <c r="M529" s="38">
        <f t="shared" si="109"/>
        <v>65568.151440868416</v>
      </c>
      <c r="N529" s="39">
        <f t="shared" si="118"/>
        <v>4.4603949697191833E-4</v>
      </c>
      <c r="O529" s="7">
        <v>2444616.37</v>
      </c>
      <c r="P529" s="7">
        <v>251118.05</v>
      </c>
      <c r="Q529" s="7">
        <v>74081.179999999993</v>
      </c>
      <c r="R529" s="7"/>
      <c r="S529" s="7">
        <v>214393.35</v>
      </c>
      <c r="T529" s="7">
        <v>0</v>
      </c>
      <c r="U529" s="7">
        <f t="shared" si="110"/>
        <v>216283.33022182446</v>
      </c>
      <c r="V529" s="7">
        <f t="shared" si="111"/>
        <v>0</v>
      </c>
      <c r="W529" s="7">
        <f t="shared" si="112"/>
        <v>65568.151440868416</v>
      </c>
      <c r="X529" s="7"/>
      <c r="Y529" s="7"/>
      <c r="Z529" s="7"/>
      <c r="AA529" s="7"/>
      <c r="AB529" s="7"/>
      <c r="AC529" s="7"/>
      <c r="AD529" s="7"/>
      <c r="AE529" s="7"/>
      <c r="AF529" s="7"/>
      <c r="AG529" s="31" t="s">
        <v>1066</v>
      </c>
      <c r="AH529" s="12" t="s">
        <v>1067</v>
      </c>
      <c r="AK529" s="12" t="e">
        <f>VLOOKUP(AH529,#REF!,1,0)</f>
        <v>#REF!</v>
      </c>
    </row>
    <row r="530" spans="1:37" s="12" customFormat="1" x14ac:dyDescent="0.25">
      <c r="A530" s="5">
        <v>6530</v>
      </c>
      <c r="B530" s="5" t="s">
        <v>1154</v>
      </c>
      <c r="C530" s="6" t="s">
        <v>202</v>
      </c>
      <c r="D530" s="7">
        <f t="shared" si="107"/>
        <v>28935.63246443951</v>
      </c>
      <c r="E530" s="8">
        <f t="shared" si="108"/>
        <v>1.9684000029560647E-4</v>
      </c>
      <c r="F530" s="8">
        <v>2.1100791340440664E-4</v>
      </c>
      <c r="G530" s="13">
        <f t="shared" si="113"/>
        <v>-1.4167913108800175E-5</v>
      </c>
      <c r="H530" s="41">
        <f t="shared" si="114"/>
        <v>8.6699999999999999E-2</v>
      </c>
      <c r="I530" s="41">
        <f t="shared" si="115"/>
        <v>0</v>
      </c>
      <c r="J530" s="41">
        <f t="shared" si="116"/>
        <v>8.6699999999999999E-2</v>
      </c>
      <c r="K530" s="7">
        <f t="shared" si="106"/>
        <v>0</v>
      </c>
      <c r="L530" s="29">
        <f t="shared" si="117"/>
        <v>0</v>
      </c>
      <c r="M530" s="38">
        <f t="shared" si="109"/>
        <v>8772.0858076293498</v>
      </c>
      <c r="N530" s="39">
        <f t="shared" si="118"/>
        <v>5.9673738774809018E-5</v>
      </c>
      <c r="O530" s="7">
        <v>327056.81</v>
      </c>
      <c r="P530" s="7">
        <v>21239.94</v>
      </c>
      <c r="Q530" s="7">
        <v>0</v>
      </c>
      <c r="R530" s="7"/>
      <c r="S530" s="7">
        <v>28682.78</v>
      </c>
      <c r="T530" s="7">
        <v>0</v>
      </c>
      <c r="U530" s="7">
        <f t="shared" si="110"/>
        <v>28935.63246443951</v>
      </c>
      <c r="V530" s="7">
        <f t="shared" si="111"/>
        <v>0</v>
      </c>
      <c r="W530" s="7">
        <f t="shared" si="112"/>
        <v>8772.0858076293498</v>
      </c>
      <c r="X530" s="7"/>
      <c r="Y530" s="7"/>
      <c r="Z530" s="7"/>
      <c r="AA530" s="7"/>
      <c r="AB530" s="7"/>
      <c r="AC530" s="7"/>
      <c r="AD530" s="7"/>
      <c r="AE530" s="7"/>
      <c r="AF530" s="7"/>
      <c r="AG530" s="31" t="s">
        <v>1068</v>
      </c>
      <c r="AH530" s="12" t="s">
        <v>1069</v>
      </c>
      <c r="AK530" s="12" t="e">
        <f>VLOOKUP(AH530,#REF!,1,0)</f>
        <v>#REF!</v>
      </c>
    </row>
    <row r="531" spans="1:37" s="12" customFormat="1" x14ac:dyDescent="0.25">
      <c r="A531" s="5">
        <v>6443</v>
      </c>
      <c r="B531" s="5" t="s">
        <v>1154</v>
      </c>
      <c r="C531" s="6" t="s">
        <v>204</v>
      </c>
      <c r="D531" s="7">
        <f t="shared" si="107"/>
        <v>26519.287363030253</v>
      </c>
      <c r="E531" s="8">
        <f t="shared" si="108"/>
        <v>1.8040236510445537E-4</v>
      </c>
      <c r="F531" s="8">
        <v>1.8109393576482742E-4</v>
      </c>
      <c r="G531" s="13">
        <f t="shared" si="113"/>
        <v>-6.9157066037204922E-7</v>
      </c>
      <c r="H531" s="41">
        <f t="shared" si="114"/>
        <v>8.6699999999999999E-2</v>
      </c>
      <c r="I531" s="41">
        <f t="shared" si="115"/>
        <v>0</v>
      </c>
      <c r="J531" s="41">
        <f t="shared" si="116"/>
        <v>8.6699999999999999E-2</v>
      </c>
      <c r="K531" s="7">
        <f t="shared" si="106"/>
        <v>0</v>
      </c>
      <c r="L531" s="29">
        <f t="shared" si="117"/>
        <v>0</v>
      </c>
      <c r="M531" s="38">
        <f t="shared" si="109"/>
        <v>8039.5500112732061</v>
      </c>
      <c r="N531" s="39">
        <f t="shared" si="118"/>
        <v>5.4690528314540316E-5</v>
      </c>
      <c r="O531" s="7">
        <v>299743.76</v>
      </c>
      <c r="P531" s="7">
        <v>140233.42000000001</v>
      </c>
      <c r="Q531" s="7">
        <v>0</v>
      </c>
      <c r="R531" s="7"/>
      <c r="S531" s="7">
        <v>26287.55</v>
      </c>
      <c r="T531" s="7">
        <v>0</v>
      </c>
      <c r="U531" s="7">
        <f t="shared" si="110"/>
        <v>26519.287363030253</v>
      </c>
      <c r="V531" s="7">
        <f t="shared" si="111"/>
        <v>0</v>
      </c>
      <c r="W531" s="7">
        <f t="shared" si="112"/>
        <v>8039.5500112732061</v>
      </c>
      <c r="X531" s="7"/>
      <c r="Y531" s="7"/>
      <c r="Z531" s="7"/>
      <c r="AA531" s="7"/>
      <c r="AB531" s="7"/>
      <c r="AC531" s="7"/>
      <c r="AD531" s="7"/>
      <c r="AE531" s="7"/>
      <c r="AF531" s="7"/>
      <c r="AG531" s="31" t="s">
        <v>1070</v>
      </c>
      <c r="AH531" s="12" t="s">
        <v>1071</v>
      </c>
      <c r="AK531" s="12" t="e">
        <f>VLOOKUP(AH531,#REF!,1,0)</f>
        <v>#REF!</v>
      </c>
    </row>
    <row r="532" spans="1:37" s="12" customFormat="1" x14ac:dyDescent="0.25">
      <c r="A532" s="5">
        <v>6762</v>
      </c>
      <c r="B532" s="5" t="s">
        <v>1154</v>
      </c>
      <c r="C532" s="6" t="s">
        <v>222</v>
      </c>
      <c r="D532" s="7">
        <f t="shared" si="107"/>
        <v>2576987.9603724345</v>
      </c>
      <c r="E532" s="8">
        <f t="shared" si="108"/>
        <v>1.7530437999061375E-2</v>
      </c>
      <c r="F532" s="8">
        <v>1.7325984835585014E-2</v>
      </c>
      <c r="G532" s="13">
        <f t="shared" si="113"/>
        <v>2.0445316347636119E-4</v>
      </c>
      <c r="H532" s="41">
        <f t="shared" si="114"/>
        <v>8.6699999999999999E-2</v>
      </c>
      <c r="I532" s="41">
        <f t="shared" si="115"/>
        <v>0</v>
      </c>
      <c r="J532" s="41">
        <f t="shared" si="116"/>
        <v>8.6699999999999999E-2</v>
      </c>
      <c r="K532" s="7">
        <f t="shared" si="106"/>
        <v>0</v>
      </c>
      <c r="L532" s="29">
        <f t="shared" si="117"/>
        <v>0</v>
      </c>
      <c r="M532" s="38">
        <f t="shared" si="109"/>
        <v>781236.06046613539</v>
      </c>
      <c r="N532" s="39">
        <f t="shared" si="118"/>
        <v>5.3145030288202222E-3</v>
      </c>
      <c r="O532" s="7">
        <v>29127356.120000001</v>
      </c>
      <c r="P532" s="7">
        <v>4657370.82</v>
      </c>
      <c r="Q532" s="7">
        <v>0</v>
      </c>
      <c r="R532" s="7"/>
      <c r="S532" s="7">
        <v>2554469.09</v>
      </c>
      <c r="T532" s="7">
        <v>0</v>
      </c>
      <c r="U532" s="7">
        <f t="shared" si="110"/>
        <v>2576987.9603724345</v>
      </c>
      <c r="V532" s="7">
        <f t="shared" si="111"/>
        <v>0</v>
      </c>
      <c r="W532" s="7">
        <f t="shared" si="112"/>
        <v>781236.06046613539</v>
      </c>
      <c r="X532" s="7"/>
      <c r="Y532" s="7"/>
      <c r="Z532" s="7"/>
      <c r="AA532" s="7"/>
      <c r="AB532" s="7"/>
      <c r="AC532" s="7"/>
      <c r="AD532" s="7"/>
      <c r="AE532" s="7"/>
      <c r="AF532" s="7"/>
      <c r="AG532" s="31" t="s">
        <v>1072</v>
      </c>
      <c r="AH532" s="12" t="s">
        <v>1073</v>
      </c>
      <c r="AK532" s="12" t="e">
        <f>VLOOKUP(AH532,#REF!,1,0)</f>
        <v>#REF!</v>
      </c>
    </row>
    <row r="533" spans="1:37" s="12" customFormat="1" x14ac:dyDescent="0.25">
      <c r="A533" s="5">
        <v>6780</v>
      </c>
      <c r="B533" s="5" t="s">
        <v>1154</v>
      </c>
      <c r="C533" s="6" t="s">
        <v>224</v>
      </c>
      <c r="D533" s="7">
        <f t="shared" si="107"/>
        <v>376470.17432371777</v>
      </c>
      <c r="E533" s="8">
        <f t="shared" si="108"/>
        <v>2.5610081036327209E-3</v>
      </c>
      <c r="F533" s="8">
        <v>2.4209494300133465E-3</v>
      </c>
      <c r="G533" s="13">
        <f t="shared" si="113"/>
        <v>1.4005867361937445E-4</v>
      </c>
      <c r="H533" s="41">
        <f t="shared" si="114"/>
        <v>8.6699999999999999E-2</v>
      </c>
      <c r="I533" s="41">
        <f t="shared" si="115"/>
        <v>0</v>
      </c>
      <c r="J533" s="41">
        <f t="shared" si="116"/>
        <v>8.6699999999999999E-2</v>
      </c>
      <c r="K533" s="7">
        <f t="shared" si="106"/>
        <v>0</v>
      </c>
      <c r="L533" s="29">
        <f t="shared" si="117"/>
        <v>0</v>
      </c>
      <c r="M533" s="38">
        <f t="shared" si="109"/>
        <v>114130.17072425691</v>
      </c>
      <c r="N533" s="39">
        <f t="shared" si="118"/>
        <v>7.7639162947999198E-4</v>
      </c>
      <c r="O533" s="7">
        <v>4255191.0999999996</v>
      </c>
      <c r="P533" s="7">
        <v>1498873.48</v>
      </c>
      <c r="Q533" s="7">
        <v>0</v>
      </c>
      <c r="R533" s="7"/>
      <c r="S533" s="7">
        <v>373180.41</v>
      </c>
      <c r="T533" s="7">
        <v>0</v>
      </c>
      <c r="U533" s="7">
        <f t="shared" si="110"/>
        <v>376470.17432371777</v>
      </c>
      <c r="V533" s="7">
        <f t="shared" si="111"/>
        <v>0</v>
      </c>
      <c r="W533" s="7">
        <f t="shared" si="112"/>
        <v>114130.17072425691</v>
      </c>
      <c r="X533" s="7"/>
      <c r="Y533" s="7"/>
      <c r="Z533" s="7"/>
      <c r="AA533" s="7"/>
      <c r="AB533" s="7"/>
      <c r="AC533" s="7"/>
      <c r="AD533" s="7"/>
      <c r="AE533" s="7"/>
      <c r="AF533" s="7"/>
      <c r="AG533" s="31" t="s">
        <v>1074</v>
      </c>
      <c r="AH533" s="12" t="s">
        <v>1075</v>
      </c>
      <c r="AK533" s="12" t="e">
        <f>VLOOKUP(AH533,#REF!,1,0)</f>
        <v>#REF!</v>
      </c>
    </row>
    <row r="534" spans="1:37" s="12" customFormat="1" x14ac:dyDescent="0.25">
      <c r="A534" s="5">
        <v>6825</v>
      </c>
      <c r="B534" s="5" t="s">
        <v>1154</v>
      </c>
      <c r="C534" s="6" t="s">
        <v>226</v>
      </c>
      <c r="D534" s="7">
        <f t="shared" si="107"/>
        <v>927829.245847777</v>
      </c>
      <c r="E534" s="8">
        <f t="shared" si="108"/>
        <v>6.3117303294267712E-3</v>
      </c>
      <c r="F534" s="8">
        <v>6.2653409124935186E-3</v>
      </c>
      <c r="G534" s="13">
        <f t="shared" si="113"/>
        <v>4.6389416933252658E-5</v>
      </c>
      <c r="H534" s="41">
        <f t="shared" si="114"/>
        <v>8.6699999999999999E-2</v>
      </c>
      <c r="I534" s="41">
        <f t="shared" si="115"/>
        <v>0</v>
      </c>
      <c r="J534" s="41">
        <f t="shared" si="116"/>
        <v>8.6699999999999999E-2</v>
      </c>
      <c r="K534" s="7">
        <f t="shared" si="106"/>
        <v>0</v>
      </c>
      <c r="L534" s="29">
        <f t="shared" si="117"/>
        <v>0</v>
      </c>
      <c r="M534" s="38">
        <f t="shared" si="109"/>
        <v>281279.414555986</v>
      </c>
      <c r="N534" s="39">
        <f t="shared" si="118"/>
        <v>1.913455325795685E-3</v>
      </c>
      <c r="O534" s="7">
        <v>10487119.4</v>
      </c>
      <c r="P534" s="7">
        <v>1979588.52</v>
      </c>
      <c r="Q534" s="7">
        <v>0</v>
      </c>
      <c r="R534" s="7"/>
      <c r="S534" s="7">
        <v>919721.46</v>
      </c>
      <c r="T534" s="7">
        <v>0</v>
      </c>
      <c r="U534" s="7">
        <f t="shared" si="110"/>
        <v>927829.245847777</v>
      </c>
      <c r="V534" s="7">
        <f t="shared" si="111"/>
        <v>0</v>
      </c>
      <c r="W534" s="7">
        <f t="shared" si="112"/>
        <v>281279.414555986</v>
      </c>
      <c r="X534" s="7"/>
      <c r="Y534" s="7"/>
      <c r="Z534" s="7"/>
      <c r="AA534" s="7"/>
      <c r="AB534" s="7"/>
      <c r="AC534" s="7"/>
      <c r="AD534" s="7"/>
      <c r="AE534" s="7"/>
      <c r="AF534" s="7"/>
      <c r="AG534" s="31" t="s">
        <v>1076</v>
      </c>
      <c r="AH534" s="12" t="s">
        <v>1077</v>
      </c>
      <c r="AK534" s="12" t="e">
        <f>VLOOKUP(AH534,#REF!,1,0)</f>
        <v>#REF!</v>
      </c>
    </row>
    <row r="535" spans="1:37" s="12" customFormat="1" x14ac:dyDescent="0.25">
      <c r="A535" s="5">
        <v>6802</v>
      </c>
      <c r="B535" s="5" t="s">
        <v>1154</v>
      </c>
      <c r="C535" s="6" t="s">
        <v>228</v>
      </c>
      <c r="D535" s="7">
        <f t="shared" si="107"/>
        <v>2257863.2664377377</v>
      </c>
      <c r="E535" s="8">
        <f t="shared" si="108"/>
        <v>1.5359533149283528E-2</v>
      </c>
      <c r="F535" s="8">
        <v>1.4737567483044969E-2</v>
      </c>
      <c r="G535" s="13">
        <f t="shared" si="113"/>
        <v>6.2196566623855948E-4</v>
      </c>
      <c r="H535" s="41">
        <f t="shared" si="114"/>
        <v>8.6699999999999999E-2</v>
      </c>
      <c r="I535" s="41">
        <f t="shared" si="115"/>
        <v>0</v>
      </c>
      <c r="J535" s="41">
        <f t="shared" si="116"/>
        <v>8.6699999999999999E-2</v>
      </c>
      <c r="K535" s="7">
        <f t="shared" si="106"/>
        <v>0</v>
      </c>
      <c r="L535" s="29">
        <f t="shared" si="117"/>
        <v>0</v>
      </c>
      <c r="M535" s="38">
        <f t="shared" si="109"/>
        <v>684490.66525250301</v>
      </c>
      <c r="N535" s="39">
        <f t="shared" si="118"/>
        <v>4.6563745553592278E-3</v>
      </c>
      <c r="O535" s="7">
        <v>25520380.969999999</v>
      </c>
      <c r="P535" s="7">
        <v>2545812.39</v>
      </c>
      <c r="Q535" s="7">
        <v>0</v>
      </c>
      <c r="R535" s="7"/>
      <c r="S535" s="7">
        <v>2238133.0499999998</v>
      </c>
      <c r="T535" s="7">
        <v>0</v>
      </c>
      <c r="U535" s="7">
        <f t="shared" si="110"/>
        <v>2257863.2664377377</v>
      </c>
      <c r="V535" s="7">
        <f t="shared" si="111"/>
        <v>0</v>
      </c>
      <c r="W535" s="7">
        <f t="shared" si="112"/>
        <v>684490.66525250301</v>
      </c>
      <c r="X535" s="7"/>
      <c r="Y535" s="7"/>
      <c r="Z535" s="7"/>
      <c r="AA535" s="7"/>
      <c r="AB535" s="7"/>
      <c r="AC535" s="7"/>
      <c r="AD535" s="7"/>
      <c r="AE535" s="7"/>
      <c r="AF535" s="7"/>
      <c r="AG535" s="31" t="s">
        <v>1078</v>
      </c>
      <c r="AH535" s="12" t="s">
        <v>1079</v>
      </c>
      <c r="AK535" s="12" t="e">
        <f>VLOOKUP(AH535,#REF!,1,0)</f>
        <v>#REF!</v>
      </c>
    </row>
    <row r="536" spans="1:37" s="12" customFormat="1" x14ac:dyDescent="0.25">
      <c r="A536" s="5">
        <v>6667</v>
      </c>
      <c r="B536" s="5" t="s">
        <v>1154</v>
      </c>
      <c r="C536" s="6" t="s">
        <v>230</v>
      </c>
      <c r="D536" s="7">
        <f t="shared" si="107"/>
        <v>2560214.0423944253</v>
      </c>
      <c r="E536" s="8">
        <f t="shared" si="108"/>
        <v>1.7416330314572102E-2</v>
      </c>
      <c r="F536" s="8">
        <v>1.7278786314925094E-2</v>
      </c>
      <c r="G536" s="13">
        <f t="shared" si="113"/>
        <v>1.3754399964700792E-4</v>
      </c>
      <c r="H536" s="41">
        <f t="shared" si="114"/>
        <v>8.6699999999999999E-2</v>
      </c>
      <c r="I536" s="41">
        <f t="shared" si="115"/>
        <v>0</v>
      </c>
      <c r="J536" s="41">
        <f t="shared" si="116"/>
        <v>8.6699999999999999E-2</v>
      </c>
      <c r="K536" s="7">
        <f t="shared" si="106"/>
        <v>0</v>
      </c>
      <c r="L536" s="29">
        <f t="shared" si="117"/>
        <v>0</v>
      </c>
      <c r="M536" s="38">
        <f t="shared" si="109"/>
        <v>776150.90298723592</v>
      </c>
      <c r="N536" s="39">
        <f t="shared" si="118"/>
        <v>5.2799103030216794E-3</v>
      </c>
      <c r="O536" s="7">
        <v>28941818.43</v>
      </c>
      <c r="P536" s="7">
        <v>5088226.01</v>
      </c>
      <c r="Q536" s="7">
        <v>0</v>
      </c>
      <c r="R536" s="7"/>
      <c r="S536" s="7">
        <v>2537841.75</v>
      </c>
      <c r="T536" s="7">
        <v>0</v>
      </c>
      <c r="U536" s="7">
        <f t="shared" si="110"/>
        <v>2560214.0423944253</v>
      </c>
      <c r="V536" s="7">
        <f t="shared" si="111"/>
        <v>0</v>
      </c>
      <c r="W536" s="7">
        <f t="shared" si="112"/>
        <v>776150.90298723592</v>
      </c>
      <c r="X536" s="7"/>
      <c r="Y536" s="7"/>
      <c r="Z536" s="7"/>
      <c r="AA536" s="7"/>
      <c r="AB536" s="7"/>
      <c r="AC536" s="7"/>
      <c r="AD536" s="7"/>
      <c r="AE536" s="7"/>
      <c r="AF536" s="7"/>
      <c r="AG536" s="31" t="s">
        <v>1080</v>
      </c>
      <c r="AH536" s="12" t="s">
        <v>1081</v>
      </c>
      <c r="AK536" s="12" t="e">
        <f>VLOOKUP(AH536,#REF!,1,0)</f>
        <v>#REF!</v>
      </c>
    </row>
    <row r="537" spans="1:37" s="12" customFormat="1" x14ac:dyDescent="0.25">
      <c r="A537" s="5">
        <v>6620</v>
      </c>
      <c r="B537" s="5" t="s">
        <v>1154</v>
      </c>
      <c r="C537" s="6" t="s">
        <v>232</v>
      </c>
      <c r="D537" s="7">
        <f t="shared" si="107"/>
        <v>2171812.2845715033</v>
      </c>
      <c r="E537" s="8">
        <f t="shared" si="108"/>
        <v>1.4774155403806456E-2</v>
      </c>
      <c r="F537" s="8">
        <v>1.4350574195449155E-2</v>
      </c>
      <c r="G537" s="13">
        <f t="shared" si="113"/>
        <v>4.2358120835730116E-4</v>
      </c>
      <c r="H537" s="41">
        <f t="shared" si="114"/>
        <v>8.6699999999999999E-2</v>
      </c>
      <c r="I537" s="41">
        <f t="shared" si="115"/>
        <v>0</v>
      </c>
      <c r="J537" s="41">
        <f t="shared" si="116"/>
        <v>8.6699999999999999E-2</v>
      </c>
      <c r="K537" s="7">
        <f t="shared" si="106"/>
        <v>0</v>
      </c>
      <c r="L537" s="29">
        <f t="shared" si="117"/>
        <v>0</v>
      </c>
      <c r="M537" s="38">
        <f t="shared" si="109"/>
        <v>658403.57012199098</v>
      </c>
      <c r="N537" s="39">
        <f t="shared" si="118"/>
        <v>4.4789122579820357E-3</v>
      </c>
      <c r="O537" s="7">
        <v>24549052.640000001</v>
      </c>
      <c r="P537" s="7">
        <v>5049848.01</v>
      </c>
      <c r="Q537" s="7">
        <v>0</v>
      </c>
      <c r="R537" s="7"/>
      <c r="S537" s="7">
        <v>2152834.02</v>
      </c>
      <c r="T537" s="7">
        <v>0</v>
      </c>
      <c r="U537" s="7">
        <f t="shared" si="110"/>
        <v>2171812.2845715033</v>
      </c>
      <c r="V537" s="7">
        <f t="shared" si="111"/>
        <v>0</v>
      </c>
      <c r="W537" s="7">
        <f t="shared" si="112"/>
        <v>658403.57012199098</v>
      </c>
      <c r="X537" s="7"/>
      <c r="Y537" s="7"/>
      <c r="Z537" s="7"/>
      <c r="AA537" s="7"/>
      <c r="AB537" s="7"/>
      <c r="AC537" s="7"/>
      <c r="AD537" s="7"/>
      <c r="AE537" s="7"/>
      <c r="AF537" s="7"/>
      <c r="AG537" s="31" t="s">
        <v>1082</v>
      </c>
      <c r="AH537" s="12" t="s">
        <v>1083</v>
      </c>
      <c r="AK537" s="12" t="e">
        <f>VLOOKUP(AH537,#REF!,1,0)</f>
        <v>#REF!</v>
      </c>
    </row>
    <row r="538" spans="1:37" s="12" customFormat="1" x14ac:dyDescent="0.25">
      <c r="A538" s="5">
        <v>6838</v>
      </c>
      <c r="B538" s="5" t="s">
        <v>1154</v>
      </c>
      <c r="C538" s="6" t="s">
        <v>234</v>
      </c>
      <c r="D538" s="7">
        <f t="shared" si="107"/>
        <v>2963027.1328708599</v>
      </c>
      <c r="E538" s="8">
        <f t="shared" si="108"/>
        <v>2.0156540985477561E-2</v>
      </c>
      <c r="F538" s="8">
        <v>1.9958230926554639E-2</v>
      </c>
      <c r="G538" s="13">
        <f t="shared" si="113"/>
        <v>1.9831005892292225E-4</v>
      </c>
      <c r="H538" s="41">
        <f t="shared" si="114"/>
        <v>8.6699999999999999E-2</v>
      </c>
      <c r="I538" s="41">
        <f t="shared" si="115"/>
        <v>0</v>
      </c>
      <c r="J538" s="41">
        <f t="shared" si="116"/>
        <v>8.6699999999999999E-2</v>
      </c>
      <c r="K538" s="7">
        <f t="shared" si="106"/>
        <v>0</v>
      </c>
      <c r="L538" s="29">
        <f t="shared" si="117"/>
        <v>0</v>
      </c>
      <c r="M538" s="38">
        <f t="shared" si="109"/>
        <v>898267.1552736914</v>
      </c>
      <c r="N538" s="39">
        <f t="shared" si="118"/>
        <v>6.1106287317861108E-3</v>
      </c>
      <c r="O538" s="7">
        <v>33490723.43</v>
      </c>
      <c r="P538" s="7">
        <v>6950289.5999999996</v>
      </c>
      <c r="Q538" s="7">
        <v>0</v>
      </c>
      <c r="R538" s="7"/>
      <c r="S538" s="7">
        <v>2937134.88</v>
      </c>
      <c r="T538" s="7">
        <v>0</v>
      </c>
      <c r="U538" s="7">
        <f t="shared" si="110"/>
        <v>2963027.1328708599</v>
      </c>
      <c r="V538" s="7">
        <f t="shared" si="111"/>
        <v>0</v>
      </c>
      <c r="W538" s="7">
        <f t="shared" si="112"/>
        <v>898267.1552736914</v>
      </c>
      <c r="X538" s="7"/>
      <c r="Y538" s="7"/>
      <c r="Z538" s="7"/>
      <c r="AA538" s="7"/>
      <c r="AB538" s="7"/>
      <c r="AC538" s="7"/>
      <c r="AD538" s="7"/>
      <c r="AE538" s="7"/>
      <c r="AF538" s="7"/>
      <c r="AG538" s="31" t="s">
        <v>1084</v>
      </c>
      <c r="AH538" s="12" t="s">
        <v>1085</v>
      </c>
      <c r="AK538" s="12" t="e">
        <f>VLOOKUP(AH538,#REF!,1,0)</f>
        <v>#REF!</v>
      </c>
    </row>
    <row r="539" spans="1:37" s="12" customFormat="1" x14ac:dyDescent="0.25">
      <c r="A539" s="5">
        <v>6712</v>
      </c>
      <c r="B539" s="5" t="s">
        <v>1154</v>
      </c>
      <c r="C539" s="6" t="s">
        <v>236</v>
      </c>
      <c r="D539" s="7">
        <f t="shared" si="107"/>
        <v>294054.37833329471</v>
      </c>
      <c r="E539" s="8">
        <f t="shared" si="108"/>
        <v>2.0003593835104128E-3</v>
      </c>
      <c r="F539" s="8">
        <v>2.0502180820580074E-3</v>
      </c>
      <c r="G539" s="13">
        <f t="shared" si="113"/>
        <v>-4.9858698547594615E-5</v>
      </c>
      <c r="H539" s="41">
        <f t="shared" si="114"/>
        <v>8.6699999999999999E-2</v>
      </c>
      <c r="I539" s="41">
        <f t="shared" si="115"/>
        <v>0</v>
      </c>
      <c r="J539" s="41">
        <f t="shared" si="116"/>
        <v>8.6699999999999999E-2</v>
      </c>
      <c r="K539" s="7">
        <f t="shared" si="106"/>
        <v>0</v>
      </c>
      <c r="L539" s="29">
        <f t="shared" si="117"/>
        <v>0</v>
      </c>
      <c r="M539" s="38">
        <f t="shared" si="109"/>
        <v>89145.113452032179</v>
      </c>
      <c r="N539" s="39">
        <f t="shared" si="118"/>
        <v>6.0642614879127658E-4</v>
      </c>
      <c r="O539" s="7">
        <v>3323656.31</v>
      </c>
      <c r="P539" s="7">
        <v>1328974.51</v>
      </c>
      <c r="Q539" s="7">
        <v>0</v>
      </c>
      <c r="R539" s="7"/>
      <c r="S539" s="7">
        <v>291484.79999999999</v>
      </c>
      <c r="T539" s="7">
        <v>0</v>
      </c>
      <c r="U539" s="7">
        <f t="shared" si="110"/>
        <v>294054.37833329471</v>
      </c>
      <c r="V539" s="7">
        <f t="shared" si="111"/>
        <v>0</v>
      </c>
      <c r="W539" s="7">
        <f t="shared" si="112"/>
        <v>89145.113452032179</v>
      </c>
      <c r="X539" s="7"/>
      <c r="Y539" s="7"/>
      <c r="Z539" s="7"/>
      <c r="AA539" s="7"/>
      <c r="AB539" s="7"/>
      <c r="AC539" s="7"/>
      <c r="AD539" s="7"/>
      <c r="AE539" s="7"/>
      <c r="AF539" s="7"/>
      <c r="AG539" s="31" t="s">
        <v>1086</v>
      </c>
      <c r="AH539" s="12" t="s">
        <v>1087</v>
      </c>
      <c r="AK539" s="12" t="e">
        <f>VLOOKUP(AH539,#REF!,1,0)</f>
        <v>#REF!</v>
      </c>
    </row>
    <row r="540" spans="1:37" s="12" customFormat="1" x14ac:dyDescent="0.25">
      <c r="A540" s="5">
        <v>6850</v>
      </c>
      <c r="B540" s="5" t="s">
        <v>1154</v>
      </c>
      <c r="C540" s="6" t="s">
        <v>238</v>
      </c>
      <c r="D540" s="7">
        <f t="shared" si="107"/>
        <v>775445.36754185264</v>
      </c>
      <c r="E540" s="8">
        <f t="shared" si="108"/>
        <v>5.2751107674508402E-3</v>
      </c>
      <c r="F540" s="8">
        <v>5.0993391901896284E-3</v>
      </c>
      <c r="G540" s="13">
        <f t="shared" si="113"/>
        <v>1.7577157726121184E-4</v>
      </c>
      <c r="H540" s="41">
        <f t="shared" si="114"/>
        <v>8.6699999999999999E-2</v>
      </c>
      <c r="I540" s="41">
        <f t="shared" si="115"/>
        <v>0</v>
      </c>
      <c r="J540" s="41">
        <f t="shared" si="116"/>
        <v>8.6699999999999999E-2</v>
      </c>
      <c r="K540" s="7">
        <f t="shared" si="106"/>
        <v>0</v>
      </c>
      <c r="L540" s="29">
        <f t="shared" si="117"/>
        <v>0</v>
      </c>
      <c r="M540" s="38">
        <f t="shared" si="109"/>
        <v>235082.93145364887</v>
      </c>
      <c r="N540" s="39">
        <f t="shared" si="118"/>
        <v>1.5991951913854464E-3</v>
      </c>
      <c r="O540" s="7">
        <v>8764755.0399999991</v>
      </c>
      <c r="P540" s="7">
        <v>992300.27</v>
      </c>
      <c r="Q540" s="7">
        <v>0</v>
      </c>
      <c r="R540" s="7"/>
      <c r="S540" s="7">
        <v>768669.18</v>
      </c>
      <c r="T540" s="7">
        <v>0</v>
      </c>
      <c r="U540" s="7">
        <f t="shared" si="110"/>
        <v>775445.36754185264</v>
      </c>
      <c r="V540" s="7">
        <f t="shared" si="111"/>
        <v>0</v>
      </c>
      <c r="W540" s="7">
        <f t="shared" si="112"/>
        <v>235082.93145364887</v>
      </c>
      <c r="X540" s="7"/>
      <c r="Y540" s="7"/>
      <c r="Z540" s="7"/>
      <c r="AA540" s="7"/>
      <c r="AB540" s="7"/>
      <c r="AC540" s="7"/>
      <c r="AD540" s="7"/>
      <c r="AE540" s="7"/>
      <c r="AF540" s="7"/>
      <c r="AG540" s="31" t="s">
        <v>1088</v>
      </c>
      <c r="AH540" s="12" t="s">
        <v>1089</v>
      </c>
      <c r="AK540" s="12" t="e">
        <f>VLOOKUP(AH540,#REF!,1,0)</f>
        <v>#REF!</v>
      </c>
    </row>
    <row r="541" spans="1:37" s="12" customFormat="1" x14ac:dyDescent="0.25">
      <c r="A541" s="5">
        <v>7685</v>
      </c>
      <c r="B541" s="5" t="s">
        <v>1154</v>
      </c>
      <c r="C541" s="6" t="s">
        <v>240</v>
      </c>
      <c r="D541" s="7">
        <f t="shared" si="107"/>
        <v>2178354.0393429226</v>
      </c>
      <c r="E541" s="8">
        <f t="shared" si="108"/>
        <v>1.4818656902528574E-2</v>
      </c>
      <c r="F541" s="8">
        <v>1.4625756482094469E-2</v>
      </c>
      <c r="G541" s="13">
        <f t="shared" si="113"/>
        <v>1.9290042043410525E-4</v>
      </c>
      <c r="H541" s="41">
        <f t="shared" si="114"/>
        <v>8.6699999999999999E-2</v>
      </c>
      <c r="I541" s="41">
        <f t="shared" si="115"/>
        <v>0</v>
      </c>
      <c r="J541" s="41">
        <f t="shared" si="116"/>
        <v>8.6699999999999999E-2</v>
      </c>
      <c r="K541" s="7">
        <f t="shared" si="106"/>
        <v>0</v>
      </c>
      <c r="L541" s="29">
        <f t="shared" si="117"/>
        <v>0</v>
      </c>
      <c r="M541" s="38">
        <f t="shared" si="109"/>
        <v>660386.75933542463</v>
      </c>
      <c r="N541" s="39">
        <f t="shared" si="118"/>
        <v>4.4924032700011532E-3</v>
      </c>
      <c r="O541" s="7">
        <v>24622266.199999999</v>
      </c>
      <c r="P541" s="7">
        <v>6257916.1500000004</v>
      </c>
      <c r="Q541" s="7">
        <v>0</v>
      </c>
      <c r="R541" s="7"/>
      <c r="S541" s="7">
        <v>2159318.61</v>
      </c>
      <c r="T541" s="7">
        <v>0</v>
      </c>
      <c r="U541" s="7">
        <f t="shared" si="110"/>
        <v>2178354.0393429226</v>
      </c>
      <c r="V541" s="7">
        <f t="shared" si="111"/>
        <v>0</v>
      </c>
      <c r="W541" s="7">
        <f t="shared" si="112"/>
        <v>660386.75933542463</v>
      </c>
      <c r="X541" s="7"/>
      <c r="Y541" s="7"/>
      <c r="Z541" s="7"/>
      <c r="AA541" s="7"/>
      <c r="AB541" s="7"/>
      <c r="AC541" s="7"/>
      <c r="AD541" s="7"/>
      <c r="AE541" s="7"/>
      <c r="AF541" s="7"/>
      <c r="AG541" s="31" t="s">
        <v>1090</v>
      </c>
      <c r="AH541" s="12" t="s">
        <v>1091</v>
      </c>
      <c r="AK541" s="12" t="e">
        <f>VLOOKUP(AH541,#REF!,1,0)</f>
        <v>#REF!</v>
      </c>
    </row>
    <row r="542" spans="1:37" s="12" customFormat="1" x14ac:dyDescent="0.25">
      <c r="A542" s="5">
        <v>6689</v>
      </c>
      <c r="B542" s="5" t="s">
        <v>1154</v>
      </c>
      <c r="C542" s="6" t="s">
        <v>242</v>
      </c>
      <c r="D542" s="7">
        <f t="shared" si="107"/>
        <v>9100775.7482751682</v>
      </c>
      <c r="E542" s="8">
        <f t="shared" si="108"/>
        <v>6.1909712987344309E-2</v>
      </c>
      <c r="F542" s="8">
        <v>6.3736742628225693E-2</v>
      </c>
      <c r="G542" s="13">
        <f t="shared" si="113"/>
        <v>-1.8270296408813835E-3</v>
      </c>
      <c r="H542" s="41">
        <f t="shared" si="114"/>
        <v>8.6699999999999999E-2</v>
      </c>
      <c r="I542" s="41">
        <f t="shared" si="115"/>
        <v>0</v>
      </c>
      <c r="J542" s="41">
        <f t="shared" si="116"/>
        <v>8.6699999999999999E-2</v>
      </c>
      <c r="K542" s="7">
        <f t="shared" si="106"/>
        <v>0</v>
      </c>
      <c r="L542" s="29">
        <f t="shared" si="117"/>
        <v>0</v>
      </c>
      <c r="M542" s="38">
        <f t="shared" si="109"/>
        <v>2758978.4283434134</v>
      </c>
      <c r="N542" s="39">
        <f t="shared" si="118"/>
        <v>1.876846187198794E-2</v>
      </c>
      <c r="O542" s="7">
        <v>102867511.06999999</v>
      </c>
      <c r="P542" s="7">
        <v>12145644.539999999</v>
      </c>
      <c r="Q542" s="7">
        <v>0</v>
      </c>
      <c r="R542" s="7"/>
      <c r="S542" s="7">
        <v>9021249.1099999994</v>
      </c>
      <c r="T542" s="7">
        <v>0</v>
      </c>
      <c r="U542" s="7">
        <f t="shared" si="110"/>
        <v>9100775.7482751682</v>
      </c>
      <c r="V542" s="7">
        <f t="shared" si="111"/>
        <v>0</v>
      </c>
      <c r="W542" s="7">
        <f t="shared" si="112"/>
        <v>2758978.4283434134</v>
      </c>
      <c r="X542" s="7"/>
      <c r="Y542" s="7"/>
      <c r="Z542" s="7"/>
      <c r="AA542" s="7"/>
      <c r="AB542" s="7"/>
      <c r="AC542" s="7"/>
      <c r="AD542" s="7"/>
      <c r="AE542" s="7"/>
      <c r="AF542" s="7"/>
      <c r="AG542" s="31" t="s">
        <v>1092</v>
      </c>
      <c r="AH542" s="12" t="s">
        <v>1093</v>
      </c>
      <c r="AK542" s="12" t="e">
        <f>VLOOKUP(AH542,#REF!,1,0)</f>
        <v>#REF!</v>
      </c>
    </row>
    <row r="543" spans="1:37" s="12" customFormat="1" x14ac:dyDescent="0.25">
      <c r="A543" s="5">
        <v>6678</v>
      </c>
      <c r="B543" s="5" t="s">
        <v>1154</v>
      </c>
      <c r="C543" s="6" t="s">
        <v>244</v>
      </c>
      <c r="D543" s="7">
        <f t="shared" si="107"/>
        <v>1719352.6000089766</v>
      </c>
      <c r="E543" s="8">
        <f t="shared" si="108"/>
        <v>1.1696214579375164E-2</v>
      </c>
      <c r="F543" s="8">
        <v>1.2253435732364218E-2</v>
      </c>
      <c r="G543" s="13">
        <f t="shared" si="113"/>
        <v>-5.5722115298905382E-4</v>
      </c>
      <c r="H543" s="41">
        <f t="shared" si="114"/>
        <v>8.6699999999999999E-2</v>
      </c>
      <c r="I543" s="41">
        <f t="shared" si="115"/>
        <v>0</v>
      </c>
      <c r="J543" s="41">
        <f t="shared" si="116"/>
        <v>8.6699999999999999E-2</v>
      </c>
      <c r="K543" s="7">
        <f t="shared" si="106"/>
        <v>0</v>
      </c>
      <c r="L543" s="29">
        <f t="shared" si="117"/>
        <v>0</v>
      </c>
      <c r="M543" s="38">
        <f t="shared" si="109"/>
        <v>521236.52591263707</v>
      </c>
      <c r="N543" s="39">
        <f t="shared" si="118"/>
        <v>3.5458080289350871E-3</v>
      </c>
      <c r="O543" s="7">
        <v>19434222.739999998</v>
      </c>
      <c r="P543" s="7">
        <v>4174019.92</v>
      </c>
      <c r="Q543" s="7">
        <v>0</v>
      </c>
      <c r="R543" s="7"/>
      <c r="S543" s="7">
        <v>1704328.13</v>
      </c>
      <c r="T543" s="7">
        <v>0</v>
      </c>
      <c r="U543" s="7">
        <f t="shared" si="110"/>
        <v>1719352.6000089766</v>
      </c>
      <c r="V543" s="7">
        <f t="shared" si="111"/>
        <v>0</v>
      </c>
      <c r="W543" s="7">
        <f t="shared" si="112"/>
        <v>521236.52591263707</v>
      </c>
      <c r="X543" s="7"/>
      <c r="Y543" s="7"/>
      <c r="Z543" s="7"/>
      <c r="AA543" s="7"/>
      <c r="AB543" s="7"/>
      <c r="AC543" s="7"/>
      <c r="AD543" s="7"/>
      <c r="AE543" s="7"/>
      <c r="AF543" s="7"/>
      <c r="AG543" s="31" t="s">
        <v>1094</v>
      </c>
      <c r="AH543" s="12" t="s">
        <v>1095</v>
      </c>
      <c r="AK543" s="12" t="e">
        <f>VLOOKUP(AH543,#REF!,1,0)</f>
        <v>#REF!</v>
      </c>
    </row>
    <row r="544" spans="1:37" s="12" customFormat="1" x14ac:dyDescent="0.25">
      <c r="A544" s="5">
        <v>6721</v>
      </c>
      <c r="B544" s="5" t="s">
        <v>1154</v>
      </c>
      <c r="C544" s="6" t="s">
        <v>246</v>
      </c>
      <c r="D544" s="7">
        <f t="shared" si="107"/>
        <v>2492385.2642733022</v>
      </c>
      <c r="E544" s="8">
        <f t="shared" si="108"/>
        <v>1.6954912485816476E-2</v>
      </c>
      <c r="F544" s="8">
        <v>1.6823619327232333E-2</v>
      </c>
      <c r="G544" s="13">
        <f t="shared" si="113"/>
        <v>1.3129315858414342E-4</v>
      </c>
      <c r="H544" s="41">
        <f t="shared" si="114"/>
        <v>8.6699999999999999E-2</v>
      </c>
      <c r="I544" s="41">
        <f t="shared" si="115"/>
        <v>0</v>
      </c>
      <c r="J544" s="41">
        <f t="shared" si="116"/>
        <v>8.6699999999999999E-2</v>
      </c>
      <c r="K544" s="7">
        <f t="shared" si="106"/>
        <v>0</v>
      </c>
      <c r="L544" s="29">
        <f t="shared" si="117"/>
        <v>0</v>
      </c>
      <c r="M544" s="38">
        <f t="shared" si="109"/>
        <v>755588.02562015667</v>
      </c>
      <c r="N544" s="39">
        <f t="shared" si="118"/>
        <v>5.1400275203664636E-3</v>
      </c>
      <c r="O544" s="7">
        <v>28171098.260000002</v>
      </c>
      <c r="P544" s="7">
        <v>5334198.2</v>
      </c>
      <c r="Q544" s="7">
        <v>0</v>
      </c>
      <c r="R544" s="7"/>
      <c r="S544" s="7">
        <v>2470605.69</v>
      </c>
      <c r="T544" s="7">
        <v>0</v>
      </c>
      <c r="U544" s="7">
        <f t="shared" si="110"/>
        <v>2492385.2642733022</v>
      </c>
      <c r="V544" s="7">
        <f t="shared" si="111"/>
        <v>0</v>
      </c>
      <c r="W544" s="7">
        <f t="shared" si="112"/>
        <v>755588.02562015667</v>
      </c>
      <c r="X544" s="7"/>
      <c r="Y544" s="7"/>
      <c r="Z544" s="7"/>
      <c r="AA544" s="7"/>
      <c r="AB544" s="7"/>
      <c r="AC544" s="7"/>
      <c r="AD544" s="7"/>
      <c r="AE544" s="7"/>
      <c r="AF544" s="7"/>
      <c r="AG544" s="31" t="s">
        <v>1096</v>
      </c>
      <c r="AH544" s="12" t="s">
        <v>1097</v>
      </c>
      <c r="AK544" s="12" t="e">
        <f>VLOOKUP(AH544,#REF!,1,0)</f>
        <v>#REF!</v>
      </c>
    </row>
    <row r="545" spans="1:37" s="12" customFormat="1" x14ac:dyDescent="0.25">
      <c r="A545" s="5">
        <v>6872</v>
      </c>
      <c r="B545" s="5" t="s">
        <v>1154</v>
      </c>
      <c r="C545" s="6" t="s">
        <v>248</v>
      </c>
      <c r="D545" s="7">
        <f t="shared" si="107"/>
        <v>10510249.629807562</v>
      </c>
      <c r="E545" s="8">
        <f t="shared" si="108"/>
        <v>7.1497920177854044E-2</v>
      </c>
      <c r="F545" s="8">
        <v>7.0199590472889331E-2</v>
      </c>
      <c r="G545" s="13">
        <f t="shared" si="113"/>
        <v>1.2983297049647124E-3</v>
      </c>
      <c r="H545" s="41">
        <f t="shared" si="114"/>
        <v>8.6699999999999999E-2</v>
      </c>
      <c r="I545" s="41">
        <f t="shared" si="115"/>
        <v>0</v>
      </c>
      <c r="J545" s="41">
        <f t="shared" si="116"/>
        <v>8.6699999999999999E-2</v>
      </c>
      <c r="K545" s="7">
        <f t="shared" si="106"/>
        <v>0</v>
      </c>
      <c r="L545" s="29">
        <f t="shared" si="117"/>
        <v>0</v>
      </c>
      <c r="M545" s="38">
        <f t="shared" si="109"/>
        <v>3186272.5560114146</v>
      </c>
      <c r="N545" s="39">
        <f t="shared" si="118"/>
        <v>2.1675209333611448E-2</v>
      </c>
      <c r="O545" s="7">
        <v>118797554.55</v>
      </c>
      <c r="P545" s="7">
        <v>17495667.32</v>
      </c>
      <c r="Q545" s="7">
        <v>0</v>
      </c>
      <c r="R545" s="7"/>
      <c r="S545" s="7">
        <v>10418406.380000001</v>
      </c>
      <c r="T545" s="7">
        <v>0</v>
      </c>
      <c r="U545" s="7">
        <f t="shared" si="110"/>
        <v>10510249.629807562</v>
      </c>
      <c r="V545" s="7">
        <f t="shared" si="111"/>
        <v>0</v>
      </c>
      <c r="W545" s="7">
        <f t="shared" si="112"/>
        <v>3186272.5560114146</v>
      </c>
      <c r="X545" s="7"/>
      <c r="Y545" s="7"/>
      <c r="Z545" s="7"/>
      <c r="AA545" s="7"/>
      <c r="AB545" s="7"/>
      <c r="AC545" s="7"/>
      <c r="AD545" s="7"/>
      <c r="AE545" s="7"/>
      <c r="AF545" s="7"/>
      <c r="AG545" s="31" t="s">
        <v>1098</v>
      </c>
      <c r="AH545" s="12" t="s">
        <v>1099</v>
      </c>
      <c r="AK545" s="12" t="e">
        <f>VLOOKUP(AH545,#REF!,1,0)</f>
        <v>#REF!</v>
      </c>
    </row>
    <row r="546" spans="1:37" s="12" customFormat="1" x14ac:dyDescent="0.25">
      <c r="A546" s="5">
        <v>6514</v>
      </c>
      <c r="B546" s="5" t="s">
        <v>1154</v>
      </c>
      <c r="C546" s="6" t="s">
        <v>301</v>
      </c>
      <c r="D546" s="7">
        <f t="shared" si="107"/>
        <v>290085.94035192352</v>
      </c>
      <c r="E546" s="8">
        <f t="shared" si="108"/>
        <v>1.9733633489711234E-3</v>
      </c>
      <c r="F546" s="8">
        <v>2.0087698313441893E-3</v>
      </c>
      <c r="G546" s="13">
        <f t="shared" si="113"/>
        <v>-3.5406482373065949E-5</v>
      </c>
      <c r="H546" s="41">
        <f t="shared" si="114"/>
        <v>8.6699999999999999E-2</v>
      </c>
      <c r="I546" s="41">
        <f t="shared" si="115"/>
        <v>0</v>
      </c>
      <c r="J546" s="41">
        <f t="shared" si="116"/>
        <v>8.6699999999999999E-2</v>
      </c>
      <c r="K546" s="7">
        <f t="shared" si="106"/>
        <v>0</v>
      </c>
      <c r="L546" s="29">
        <f t="shared" si="117"/>
        <v>0</v>
      </c>
      <c r="M546" s="38">
        <f t="shared" si="109"/>
        <v>87942.047352211302</v>
      </c>
      <c r="N546" s="39">
        <f t="shared" si="118"/>
        <v>5.9824206877383073E-4</v>
      </c>
      <c r="O546" s="7">
        <v>3278803.21</v>
      </c>
      <c r="P546" s="7">
        <v>527218.63</v>
      </c>
      <c r="Q546" s="7">
        <v>0</v>
      </c>
      <c r="R546" s="7"/>
      <c r="S546" s="7">
        <v>287551.03999999998</v>
      </c>
      <c r="T546" s="7">
        <v>0</v>
      </c>
      <c r="U546" s="7">
        <f t="shared" si="110"/>
        <v>290085.94035192352</v>
      </c>
      <c r="V546" s="7">
        <f t="shared" si="111"/>
        <v>0</v>
      </c>
      <c r="W546" s="7">
        <f t="shared" si="112"/>
        <v>87942.047352211302</v>
      </c>
      <c r="X546" s="7"/>
      <c r="Y546" s="7"/>
      <c r="Z546" s="7"/>
      <c r="AA546" s="7"/>
      <c r="AB546" s="7"/>
      <c r="AC546" s="7"/>
      <c r="AD546" s="7"/>
      <c r="AE546" s="7"/>
      <c r="AF546" s="7"/>
      <c r="AG546" s="31" t="s">
        <v>1100</v>
      </c>
      <c r="AH546" s="12" t="s">
        <v>1101</v>
      </c>
      <c r="AK546" s="12" t="e">
        <f>VLOOKUP(AH546,#REF!,1,0)</f>
        <v>#REF!</v>
      </c>
    </row>
    <row r="547" spans="1:37" s="12" customFormat="1" x14ac:dyDescent="0.25">
      <c r="A547" s="5">
        <v>6439</v>
      </c>
      <c r="B547" s="5" t="s">
        <v>1154</v>
      </c>
      <c r="C547" s="6" t="s">
        <v>369</v>
      </c>
      <c r="D547" s="7">
        <f t="shared" si="107"/>
        <v>729793.04720156686</v>
      </c>
      <c r="E547" s="8">
        <f t="shared" si="108"/>
        <v>4.9645524010380592E-3</v>
      </c>
      <c r="F547" s="8">
        <v>5.5795574855081456E-3</v>
      </c>
      <c r="G547" s="13">
        <f t="shared" si="113"/>
        <v>-6.1500508447008637E-4</v>
      </c>
      <c r="H547" s="41">
        <f t="shared" si="114"/>
        <v>8.6699999999999999E-2</v>
      </c>
      <c r="I547" s="41">
        <f t="shared" si="115"/>
        <v>0</v>
      </c>
      <c r="J547" s="41">
        <f t="shared" si="116"/>
        <v>8.6699999999999999E-2</v>
      </c>
      <c r="K547" s="7">
        <f t="shared" si="106"/>
        <v>0</v>
      </c>
      <c r="L547" s="29">
        <f t="shared" si="117"/>
        <v>0</v>
      </c>
      <c r="M547" s="38">
        <f t="shared" si="109"/>
        <v>221243.03796472918</v>
      </c>
      <c r="N547" s="39">
        <f t="shared" si="118"/>
        <v>1.5050467520244587E-3</v>
      </c>
      <c r="O547" s="7">
        <v>8248749.54</v>
      </c>
      <c r="P547" s="7">
        <v>894393.42</v>
      </c>
      <c r="Q547" s="7">
        <v>0</v>
      </c>
      <c r="R547" s="7"/>
      <c r="S547" s="7">
        <v>723415.79</v>
      </c>
      <c r="T547" s="7">
        <v>0</v>
      </c>
      <c r="U547" s="7">
        <f t="shared" si="110"/>
        <v>729793.04720156686</v>
      </c>
      <c r="V547" s="7">
        <f t="shared" si="111"/>
        <v>0</v>
      </c>
      <c r="W547" s="7">
        <f t="shared" si="112"/>
        <v>221243.03796472918</v>
      </c>
      <c r="X547" s="7"/>
      <c r="Y547" s="7"/>
      <c r="Z547" s="7"/>
      <c r="AA547" s="7"/>
      <c r="AB547" s="7"/>
      <c r="AC547" s="7"/>
      <c r="AD547" s="7"/>
      <c r="AE547" s="7"/>
      <c r="AF547" s="7"/>
      <c r="AG547" s="31" t="s">
        <v>1102</v>
      </c>
      <c r="AH547" s="12" t="s">
        <v>1103</v>
      </c>
      <c r="AI547" s="12" t="s">
        <v>1104</v>
      </c>
      <c r="AK547" s="12" t="e">
        <f>VLOOKUP(AH547,#REF!,1,0)</f>
        <v>#REF!</v>
      </c>
    </row>
    <row r="548" spans="1:37" s="12" customFormat="1" x14ac:dyDescent="0.25">
      <c r="A548" s="5">
        <v>6652</v>
      </c>
      <c r="B548" s="5" t="s">
        <v>1154</v>
      </c>
      <c r="C548" s="6" t="s">
        <v>419</v>
      </c>
      <c r="D548" s="7">
        <f t="shared" si="107"/>
        <v>34492.642093518072</v>
      </c>
      <c r="E548" s="8">
        <f t="shared" si="108"/>
        <v>2.3464258775847914E-4</v>
      </c>
      <c r="F548" s="8">
        <v>2.6149715193930252E-4</v>
      </c>
      <c r="G548" s="13">
        <f t="shared" si="113"/>
        <v>-2.6854564180823381E-5</v>
      </c>
      <c r="H548" s="41">
        <f t="shared" si="114"/>
        <v>8.6699999999999999E-2</v>
      </c>
      <c r="I548" s="41">
        <f t="shared" si="115"/>
        <v>0</v>
      </c>
      <c r="J548" s="41">
        <f t="shared" si="116"/>
        <v>8.6699999999999999E-2</v>
      </c>
      <c r="K548" s="7">
        <f t="shared" si="106"/>
        <v>0</v>
      </c>
      <c r="L548" s="29">
        <f t="shared" si="117"/>
        <v>0</v>
      </c>
      <c r="M548" s="38">
        <f t="shared" si="109"/>
        <v>10456.741063048661</v>
      </c>
      <c r="N548" s="39">
        <f t="shared" si="118"/>
        <v>7.1133918239773604E-5</v>
      </c>
      <c r="O548" s="7">
        <v>389866.14</v>
      </c>
      <c r="P548" s="7">
        <v>0</v>
      </c>
      <c r="Q548" s="7">
        <v>0</v>
      </c>
      <c r="R548" s="7"/>
      <c r="S548" s="7">
        <v>34191.230000000003</v>
      </c>
      <c r="T548" s="7">
        <v>0</v>
      </c>
      <c r="U548" s="7">
        <f t="shared" si="110"/>
        <v>34492.642093518072</v>
      </c>
      <c r="V548" s="7">
        <f t="shared" si="111"/>
        <v>0</v>
      </c>
      <c r="W548" s="7">
        <f t="shared" si="112"/>
        <v>10456.741063048661</v>
      </c>
      <c r="X548" s="7"/>
      <c r="Y548" s="7"/>
      <c r="Z548" s="7"/>
      <c r="AA548" s="7"/>
      <c r="AB548" s="7"/>
      <c r="AC548" s="7"/>
      <c r="AD548" s="7"/>
      <c r="AE548" s="7"/>
      <c r="AF548" s="7"/>
      <c r="AG548" s="31" t="s">
        <v>1105</v>
      </c>
      <c r="AH548" s="12" t="s">
        <v>1106</v>
      </c>
      <c r="AK548" s="12" t="e">
        <f>VLOOKUP(AH548,#REF!,1,0)</f>
        <v>#REF!</v>
      </c>
    </row>
    <row r="549" spans="1:37" s="12" customFormat="1" x14ac:dyDescent="0.25">
      <c r="A549" s="5">
        <v>6655</v>
      </c>
      <c r="B549" s="5" t="s">
        <v>1154</v>
      </c>
      <c r="C549" s="6" t="s">
        <v>421</v>
      </c>
      <c r="D549" s="7">
        <f t="shared" si="107"/>
        <v>207411.16125155526</v>
      </c>
      <c r="E549" s="8">
        <f t="shared" si="108"/>
        <v>1.4109528482656253E-3</v>
      </c>
      <c r="F549" s="8">
        <v>1.3992280632378654E-3</v>
      </c>
      <c r="G549" s="13">
        <f t="shared" si="113"/>
        <v>1.1724785027759877E-5</v>
      </c>
      <c r="H549" s="41">
        <f t="shared" si="114"/>
        <v>8.6699999999999999E-2</v>
      </c>
      <c r="I549" s="41">
        <f t="shared" si="115"/>
        <v>0</v>
      </c>
      <c r="J549" s="41">
        <f t="shared" si="116"/>
        <v>8.6699999999999999E-2</v>
      </c>
      <c r="K549" s="7">
        <f t="shared" si="106"/>
        <v>0</v>
      </c>
      <c r="L549" s="29">
        <f t="shared" si="117"/>
        <v>0</v>
      </c>
      <c r="M549" s="38">
        <f t="shared" si="109"/>
        <v>62878.477123134588</v>
      </c>
      <c r="N549" s="39">
        <f t="shared" si="118"/>
        <v>4.2774248915125081E-4</v>
      </c>
      <c r="O549" s="7">
        <v>2344336.4</v>
      </c>
      <c r="P549" s="7">
        <v>257274.02</v>
      </c>
      <c r="Q549" s="7">
        <v>0</v>
      </c>
      <c r="R549" s="7"/>
      <c r="S549" s="7">
        <v>205598.71</v>
      </c>
      <c r="T549" s="7">
        <v>0</v>
      </c>
      <c r="U549" s="7">
        <f t="shared" si="110"/>
        <v>207411.16125155526</v>
      </c>
      <c r="V549" s="7">
        <f t="shared" si="111"/>
        <v>0</v>
      </c>
      <c r="W549" s="7">
        <f t="shared" si="112"/>
        <v>62878.477123134588</v>
      </c>
      <c r="X549" s="7"/>
      <c r="Y549" s="7"/>
      <c r="Z549" s="7"/>
      <c r="AA549" s="7"/>
      <c r="AB549" s="7"/>
      <c r="AC549" s="7"/>
      <c r="AD549" s="7"/>
      <c r="AE549" s="7"/>
      <c r="AF549" s="7"/>
      <c r="AG549" s="31" t="s">
        <v>1107</v>
      </c>
      <c r="AH549" s="12" t="s">
        <v>1108</v>
      </c>
      <c r="AK549" s="12" t="e">
        <f>VLOOKUP(AH549,#REF!,1,0)</f>
        <v>#REF!</v>
      </c>
    </row>
    <row r="550" spans="1:37" s="12" customFormat="1" x14ac:dyDescent="0.25">
      <c r="A550" s="5">
        <v>6764</v>
      </c>
      <c r="B550" s="5" t="s">
        <v>1154</v>
      </c>
      <c r="C550" s="6" t="s">
        <v>423</v>
      </c>
      <c r="D550" s="7">
        <f t="shared" si="107"/>
        <v>1647425.4081200794</v>
      </c>
      <c r="E550" s="8">
        <f t="shared" si="108"/>
        <v>1.1206916531714644E-2</v>
      </c>
      <c r="F550" s="8">
        <v>1.1439886994435345E-2</v>
      </c>
      <c r="G550" s="13">
        <f t="shared" si="113"/>
        <v>-2.3297046272070104E-4</v>
      </c>
      <c r="H550" s="41">
        <f t="shared" si="114"/>
        <v>8.6699999999999999E-2</v>
      </c>
      <c r="I550" s="41">
        <f t="shared" si="115"/>
        <v>0</v>
      </c>
      <c r="J550" s="41">
        <f t="shared" si="116"/>
        <v>8.6699999999999999E-2</v>
      </c>
      <c r="K550" s="7">
        <f t="shared" si="106"/>
        <v>0</v>
      </c>
      <c r="L550" s="29">
        <f t="shared" si="117"/>
        <v>0</v>
      </c>
      <c r="M550" s="38">
        <f t="shared" si="109"/>
        <v>499431.17916838877</v>
      </c>
      <c r="N550" s="39">
        <f t="shared" si="118"/>
        <v>3.3974731181686301E-3</v>
      </c>
      <c r="O550" s="7">
        <v>18635965.32</v>
      </c>
      <c r="P550" s="7">
        <v>3450795.78</v>
      </c>
      <c r="Q550" s="7">
        <v>0</v>
      </c>
      <c r="R550" s="7"/>
      <c r="S550" s="7">
        <v>1633029.47</v>
      </c>
      <c r="T550" s="7">
        <v>0</v>
      </c>
      <c r="U550" s="7">
        <f t="shared" si="110"/>
        <v>1647425.4081200794</v>
      </c>
      <c r="V550" s="7">
        <f t="shared" si="111"/>
        <v>0</v>
      </c>
      <c r="W550" s="7">
        <f t="shared" si="112"/>
        <v>499431.17916838877</v>
      </c>
      <c r="X550" s="7"/>
      <c r="Y550" s="7"/>
      <c r="Z550" s="7"/>
      <c r="AA550" s="7"/>
      <c r="AB550" s="7"/>
      <c r="AC550" s="7"/>
      <c r="AD550" s="7"/>
      <c r="AE550" s="7"/>
      <c r="AF550" s="7"/>
      <c r="AG550" s="31" t="s">
        <v>1109</v>
      </c>
      <c r="AH550" s="12" t="s">
        <v>1110</v>
      </c>
      <c r="AK550" s="12" t="e">
        <f>VLOOKUP(AH550,#REF!,1,0)</f>
        <v>#REF!</v>
      </c>
    </row>
    <row r="551" spans="1:37" s="12" customFormat="1" x14ac:dyDescent="0.25">
      <c r="A551" s="5">
        <v>6653</v>
      </c>
      <c r="B551" s="5" t="s">
        <v>1154</v>
      </c>
      <c r="C551" s="6" t="s">
        <v>425</v>
      </c>
      <c r="D551" s="7">
        <f t="shared" si="107"/>
        <v>124461.26808172173</v>
      </c>
      <c r="E551" s="8">
        <f t="shared" si="108"/>
        <v>8.466708331364691E-4</v>
      </c>
      <c r="F551" s="8">
        <v>8.0412791589249235E-4</v>
      </c>
      <c r="G551" s="13">
        <f t="shared" si="113"/>
        <v>4.254291724397675E-5</v>
      </c>
      <c r="H551" s="41">
        <f t="shared" si="114"/>
        <v>8.6699999999999999E-2</v>
      </c>
      <c r="I551" s="41">
        <f t="shared" si="115"/>
        <v>0</v>
      </c>
      <c r="J551" s="41">
        <f t="shared" si="116"/>
        <v>8.6699999999999999E-2</v>
      </c>
      <c r="K551" s="7">
        <f t="shared" ref="K551:K564" si="119">V551</f>
        <v>0</v>
      </c>
      <c r="L551" s="29">
        <f t="shared" si="117"/>
        <v>0</v>
      </c>
      <c r="M551" s="38">
        <f t="shared" si="109"/>
        <v>37731.503698112479</v>
      </c>
      <c r="N551" s="39">
        <f t="shared" si="118"/>
        <v>2.5667554383743455E-4</v>
      </c>
      <c r="O551" s="7">
        <v>1406764.3</v>
      </c>
      <c r="P551" s="7">
        <v>592826.07999999996</v>
      </c>
      <c r="Q551" s="7">
        <v>0</v>
      </c>
      <c r="R551" s="7"/>
      <c r="S551" s="7">
        <v>123373.67</v>
      </c>
      <c r="T551" s="7">
        <v>0</v>
      </c>
      <c r="U551" s="7">
        <f t="shared" si="110"/>
        <v>124461.26808172173</v>
      </c>
      <c r="V551" s="7">
        <f t="shared" si="111"/>
        <v>0</v>
      </c>
      <c r="W551" s="7">
        <f t="shared" si="112"/>
        <v>37731.503698112479</v>
      </c>
      <c r="X551" s="7"/>
      <c r="Y551" s="7"/>
      <c r="Z551" s="7"/>
      <c r="AA551" s="7"/>
      <c r="AB551" s="7"/>
      <c r="AC551" s="7"/>
      <c r="AD551" s="7"/>
      <c r="AE551" s="7"/>
      <c r="AF551" s="7"/>
      <c r="AG551" s="31" t="s">
        <v>1111</v>
      </c>
      <c r="AH551" s="12" t="s">
        <v>1112</v>
      </c>
      <c r="AK551" s="12" t="e">
        <f>VLOOKUP(AH551,#REF!,1,0)</f>
        <v>#REF!</v>
      </c>
    </row>
    <row r="552" spans="1:37" s="12" customFormat="1" x14ac:dyDescent="0.25">
      <c r="A552" s="5">
        <v>6769</v>
      </c>
      <c r="B552" s="5" t="s">
        <v>1154</v>
      </c>
      <c r="C552" s="6" t="s">
        <v>445</v>
      </c>
      <c r="D552" s="7">
        <f t="shared" si="107"/>
        <v>1347881.3585909749</v>
      </c>
      <c r="E552" s="8">
        <f t="shared" si="108"/>
        <v>9.169212642908417E-3</v>
      </c>
      <c r="F552" s="8">
        <v>9.018179168941657E-3</v>
      </c>
      <c r="G552" s="13">
        <f t="shared" si="113"/>
        <v>1.5103347396676001E-4</v>
      </c>
      <c r="H552" s="41">
        <f t="shared" si="114"/>
        <v>8.6699999999999999E-2</v>
      </c>
      <c r="I552" s="41">
        <f t="shared" si="115"/>
        <v>0</v>
      </c>
      <c r="J552" s="41">
        <f t="shared" si="116"/>
        <v>8.6699999999999999E-2</v>
      </c>
      <c r="K552" s="7">
        <f t="shared" si="119"/>
        <v>0</v>
      </c>
      <c r="L552" s="29">
        <f t="shared" si="117"/>
        <v>0</v>
      </c>
      <c r="M552" s="38">
        <f t="shared" si="109"/>
        <v>408621.82468604582</v>
      </c>
      <c r="N552" s="39">
        <f t="shared" si="118"/>
        <v>2.7797256614605168E-3</v>
      </c>
      <c r="O552" s="7">
        <v>15234977.050000001</v>
      </c>
      <c r="P552" s="7">
        <v>2710281.47</v>
      </c>
      <c r="Q552" s="7">
        <v>0</v>
      </c>
      <c r="R552" s="7"/>
      <c r="S552" s="7">
        <v>1336102.97</v>
      </c>
      <c r="T552" s="7">
        <v>0</v>
      </c>
      <c r="U552" s="7">
        <f t="shared" si="110"/>
        <v>1347881.3585909749</v>
      </c>
      <c r="V552" s="7">
        <f t="shared" si="111"/>
        <v>0</v>
      </c>
      <c r="W552" s="7">
        <f t="shared" si="112"/>
        <v>408621.82468604582</v>
      </c>
      <c r="X552" s="7"/>
      <c r="Y552" s="7"/>
      <c r="Z552" s="7"/>
      <c r="AA552" s="7"/>
      <c r="AB552" s="7"/>
      <c r="AC552" s="7"/>
      <c r="AD552" s="7"/>
      <c r="AE552" s="7"/>
      <c r="AF552" s="7"/>
      <c r="AG552" s="31" t="s">
        <v>1113</v>
      </c>
      <c r="AH552" s="12" t="s">
        <v>1114</v>
      </c>
      <c r="AK552" s="12" t="e">
        <f>VLOOKUP(AH552,#REF!,1,0)</f>
        <v>#REF!</v>
      </c>
    </row>
    <row r="553" spans="1:37" s="12" customFormat="1" x14ac:dyDescent="0.25">
      <c r="A553" s="5">
        <v>6623</v>
      </c>
      <c r="B553" s="5" t="s">
        <v>1154</v>
      </c>
      <c r="C553" s="6" t="s">
        <v>493</v>
      </c>
      <c r="D553" s="7">
        <f t="shared" si="107"/>
        <v>164957.86541443865</v>
      </c>
      <c r="E553" s="8">
        <f t="shared" si="108"/>
        <v>1.1221564386693517E-3</v>
      </c>
      <c r="F553" s="8">
        <v>1.1726381070736285E-3</v>
      </c>
      <c r="G553" s="13">
        <f t="shared" si="113"/>
        <v>-5.0481668404276812E-5</v>
      </c>
      <c r="H553" s="41">
        <f t="shared" si="114"/>
        <v>8.6699999999999999E-2</v>
      </c>
      <c r="I553" s="41">
        <f t="shared" si="115"/>
        <v>0</v>
      </c>
      <c r="J553" s="41">
        <f t="shared" si="116"/>
        <v>8.6699999999999999E-2</v>
      </c>
      <c r="K553" s="7">
        <f t="shared" si="119"/>
        <v>0</v>
      </c>
      <c r="L553" s="29">
        <f t="shared" si="117"/>
        <v>0</v>
      </c>
      <c r="M553" s="38">
        <f t="shared" si="109"/>
        <v>50008.395421705485</v>
      </c>
      <c r="N553" s="39">
        <f t="shared" si="118"/>
        <v>3.4019137413666994E-4</v>
      </c>
      <c r="O553" s="7">
        <v>1864495.19</v>
      </c>
      <c r="P553" s="7">
        <v>619861.46</v>
      </c>
      <c r="Q553" s="7">
        <v>0</v>
      </c>
      <c r="R553" s="7"/>
      <c r="S553" s="7">
        <v>163516.39000000001</v>
      </c>
      <c r="T553" s="7">
        <v>0</v>
      </c>
      <c r="U553" s="7">
        <f t="shared" si="110"/>
        <v>164957.86541443865</v>
      </c>
      <c r="V553" s="7">
        <f t="shared" si="111"/>
        <v>0</v>
      </c>
      <c r="W553" s="7">
        <f t="shared" si="112"/>
        <v>50008.395421705485</v>
      </c>
      <c r="X553" s="7"/>
      <c r="Y553" s="7"/>
      <c r="Z553" s="7"/>
      <c r="AA553" s="7"/>
      <c r="AB553" s="7"/>
      <c r="AC553" s="7"/>
      <c r="AD553" s="7"/>
      <c r="AE553" s="7"/>
      <c r="AF553" s="7"/>
      <c r="AG553" s="31" t="s">
        <v>1115</v>
      </c>
      <c r="AH553" s="12" t="s">
        <v>1116</v>
      </c>
      <c r="AK553" s="12" t="e">
        <f>VLOOKUP(AH553,#REF!,1,0)</f>
        <v>#REF!</v>
      </c>
    </row>
    <row r="554" spans="1:37" s="12" customFormat="1" x14ac:dyDescent="0.25">
      <c r="A554" s="5">
        <v>6651</v>
      </c>
      <c r="B554" s="5" t="s">
        <v>1154</v>
      </c>
      <c r="C554" s="6" t="s">
        <v>968</v>
      </c>
      <c r="D554" s="7">
        <f t="shared" si="107"/>
        <v>165128.5670817564</v>
      </c>
      <c r="E554" s="8">
        <f t="shared" si="108"/>
        <v>1.1233176683845335E-3</v>
      </c>
      <c r="F554" s="8">
        <v>1.100042955668733E-3</v>
      </c>
      <c r="G554" s="13">
        <f t="shared" si="113"/>
        <v>2.3274712715800434E-5</v>
      </c>
      <c r="H554" s="41">
        <f t="shared" si="114"/>
        <v>8.6699999999999999E-2</v>
      </c>
      <c r="I554" s="41">
        <f t="shared" si="115"/>
        <v>0</v>
      </c>
      <c r="J554" s="41">
        <f t="shared" si="116"/>
        <v>8.6699999999999999E-2</v>
      </c>
      <c r="K554" s="7">
        <f t="shared" si="119"/>
        <v>0</v>
      </c>
      <c r="L554" s="29">
        <f t="shared" si="117"/>
        <v>0</v>
      </c>
      <c r="M554" s="38">
        <f t="shared" si="109"/>
        <v>50060.145100066824</v>
      </c>
      <c r="N554" s="39">
        <f t="shared" si="118"/>
        <v>3.4054341091058394E-4</v>
      </c>
      <c r="O554" s="7">
        <v>1866426.19</v>
      </c>
      <c r="P554" s="7">
        <v>61521.39</v>
      </c>
      <c r="Q554" s="7">
        <v>0</v>
      </c>
      <c r="R554" s="7"/>
      <c r="S554" s="7">
        <v>163685.6</v>
      </c>
      <c r="T554" s="7">
        <v>0</v>
      </c>
      <c r="U554" s="7">
        <f t="shared" si="110"/>
        <v>165128.5670817564</v>
      </c>
      <c r="V554" s="7">
        <f t="shared" si="111"/>
        <v>0</v>
      </c>
      <c r="W554" s="7">
        <f t="shared" si="112"/>
        <v>50060.145100066824</v>
      </c>
      <c r="X554" s="7"/>
      <c r="Y554" s="7"/>
      <c r="Z554" s="7"/>
      <c r="AA554" s="7"/>
      <c r="AB554" s="7"/>
      <c r="AC554" s="7"/>
      <c r="AD554" s="7"/>
      <c r="AE554" s="7"/>
      <c r="AF554" s="7"/>
      <c r="AG554" s="31" t="s">
        <v>1117</v>
      </c>
      <c r="AH554" s="12" t="s">
        <v>1118</v>
      </c>
      <c r="AK554" s="12" t="e">
        <f>VLOOKUP(AH554,#REF!,1,0)</f>
        <v>#REF!</v>
      </c>
    </row>
    <row r="555" spans="1:37" s="12" customFormat="1" x14ac:dyDescent="0.25">
      <c r="A555" s="5">
        <v>6529</v>
      </c>
      <c r="B555" s="5" t="s">
        <v>1154</v>
      </c>
      <c r="C555" s="6" t="s">
        <v>972</v>
      </c>
      <c r="D555" s="7">
        <f t="shared" si="107"/>
        <v>158441.80517328662</v>
      </c>
      <c r="E555" s="8">
        <f t="shared" si="108"/>
        <v>1.0778297317494032E-3</v>
      </c>
      <c r="F555" s="8">
        <v>1.172641996643884E-3</v>
      </c>
      <c r="G555" s="13">
        <f t="shared" si="113"/>
        <v>-9.4812264894480807E-5</v>
      </c>
      <c r="H555" s="41">
        <f t="shared" si="114"/>
        <v>8.6699999999999999E-2</v>
      </c>
      <c r="I555" s="41">
        <f t="shared" si="115"/>
        <v>0</v>
      </c>
      <c r="J555" s="41">
        <f t="shared" si="116"/>
        <v>8.6699999999999999E-2</v>
      </c>
      <c r="K555" s="7">
        <f t="shared" si="119"/>
        <v>0</v>
      </c>
      <c r="L555" s="29">
        <f t="shared" si="117"/>
        <v>0</v>
      </c>
      <c r="M555" s="38">
        <f t="shared" si="109"/>
        <v>48032.995726077133</v>
      </c>
      <c r="N555" s="39">
        <f t="shared" si="118"/>
        <v>3.2675335175546611E-4</v>
      </c>
      <c r="O555" s="7">
        <v>1790846.79</v>
      </c>
      <c r="P555" s="7">
        <v>620878.57999999996</v>
      </c>
      <c r="Q555" s="7">
        <v>0</v>
      </c>
      <c r="R555" s="7"/>
      <c r="S555" s="7">
        <v>157057.26999999999</v>
      </c>
      <c r="T555" s="7">
        <v>0</v>
      </c>
      <c r="U555" s="7">
        <f t="shared" si="110"/>
        <v>158441.80517328662</v>
      </c>
      <c r="V555" s="7">
        <f t="shared" si="111"/>
        <v>0</v>
      </c>
      <c r="W555" s="7">
        <f t="shared" si="112"/>
        <v>48032.995726077133</v>
      </c>
      <c r="X555" s="7"/>
      <c r="Y555" s="7"/>
      <c r="Z555" s="7"/>
      <c r="AA555" s="7"/>
      <c r="AB555" s="7"/>
      <c r="AC555" s="7"/>
      <c r="AD555" s="7"/>
      <c r="AE555" s="7"/>
      <c r="AF555" s="7"/>
    </row>
    <row r="556" spans="1:37" s="12" customFormat="1" x14ac:dyDescent="0.25">
      <c r="A556" s="5">
        <v>6552</v>
      </c>
      <c r="B556" s="5" t="s">
        <v>1154</v>
      </c>
      <c r="C556" s="6" t="s">
        <v>989</v>
      </c>
      <c r="D556" s="7">
        <f t="shared" si="107"/>
        <v>314367.59427577094</v>
      </c>
      <c r="E556" s="8">
        <f t="shared" si="108"/>
        <v>2.1385437980738632E-3</v>
      </c>
      <c r="F556" s="8">
        <v>2.1745905562274639E-3</v>
      </c>
      <c r="G556" s="13">
        <f t="shared" si="113"/>
        <v>-3.6046758153600745E-5</v>
      </c>
      <c r="H556" s="41">
        <f t="shared" si="114"/>
        <v>8.6699999999999999E-2</v>
      </c>
      <c r="I556" s="41">
        <f t="shared" si="115"/>
        <v>0</v>
      </c>
      <c r="J556" s="41">
        <f t="shared" si="116"/>
        <v>8.6699999999999999E-2</v>
      </c>
      <c r="K556" s="7">
        <f t="shared" si="119"/>
        <v>0</v>
      </c>
      <c r="L556" s="29">
        <f t="shared" si="117"/>
        <v>0</v>
      </c>
      <c r="M556" s="38">
        <f t="shared" si="109"/>
        <v>95303.239544326585</v>
      </c>
      <c r="N556" s="39">
        <f t="shared" si="118"/>
        <v>6.4831794235470765E-4</v>
      </c>
      <c r="O556" s="7">
        <v>3553263.85</v>
      </c>
      <c r="P556" s="7">
        <v>615459.9</v>
      </c>
      <c r="Q556" s="7">
        <v>0</v>
      </c>
      <c r="R556" s="7"/>
      <c r="S556" s="7">
        <v>311620.51</v>
      </c>
      <c r="T556" s="7">
        <v>0</v>
      </c>
      <c r="U556" s="7">
        <f t="shared" si="110"/>
        <v>314367.59427577094</v>
      </c>
      <c r="V556" s="7">
        <f t="shared" si="111"/>
        <v>0</v>
      </c>
      <c r="W556" s="7">
        <f t="shared" si="112"/>
        <v>95303.239544326585</v>
      </c>
      <c r="X556" s="7"/>
      <c r="Y556" s="7"/>
      <c r="Z556" s="7"/>
      <c r="AA556" s="7"/>
      <c r="AB556" s="7"/>
      <c r="AC556" s="7"/>
      <c r="AD556" s="7"/>
      <c r="AE556" s="7"/>
      <c r="AF556" s="7"/>
      <c r="AG556" s="20"/>
    </row>
    <row r="557" spans="1:37" s="12" customFormat="1" x14ac:dyDescent="0.25">
      <c r="A557" s="5">
        <v>6457</v>
      </c>
      <c r="B557" s="5" t="s">
        <v>1154</v>
      </c>
      <c r="C557" s="6" t="s">
        <v>993</v>
      </c>
      <c r="D557" s="7">
        <f t="shared" si="107"/>
        <v>1437153.0544931924</v>
      </c>
      <c r="E557" s="8">
        <f t="shared" si="108"/>
        <v>9.7764998922670477E-3</v>
      </c>
      <c r="F557" s="8">
        <v>9.5182778357495012E-3</v>
      </c>
      <c r="G557" s="13">
        <f t="shared" si="113"/>
        <v>2.5822205651754651E-4</v>
      </c>
      <c r="H557" s="41">
        <f t="shared" si="114"/>
        <v>8.6699999999999999E-2</v>
      </c>
      <c r="I557" s="41">
        <f t="shared" si="115"/>
        <v>0</v>
      </c>
      <c r="J557" s="41">
        <f t="shared" si="116"/>
        <v>8.6699999999999999E-2</v>
      </c>
      <c r="K557" s="7">
        <f t="shared" si="119"/>
        <v>0</v>
      </c>
      <c r="L557" s="29">
        <f t="shared" si="117"/>
        <v>0</v>
      </c>
      <c r="M557" s="38">
        <f t="shared" si="109"/>
        <v>435685.30697243562</v>
      </c>
      <c r="N557" s="39">
        <f t="shared" si="118"/>
        <v>2.9638300133456863E-3</v>
      </c>
      <c r="O557" s="7">
        <v>16250503.880000001</v>
      </c>
      <c r="P557" s="7">
        <v>1938452.9</v>
      </c>
      <c r="Q557" s="7">
        <v>0</v>
      </c>
      <c r="R557" s="7"/>
      <c r="S557" s="7">
        <v>1424594.57</v>
      </c>
      <c r="T557" s="7">
        <v>0</v>
      </c>
      <c r="U557" s="7">
        <f t="shared" si="110"/>
        <v>1437153.0544931924</v>
      </c>
      <c r="V557" s="7">
        <f t="shared" si="111"/>
        <v>0</v>
      </c>
      <c r="W557" s="7">
        <f t="shared" si="112"/>
        <v>435685.30697243562</v>
      </c>
      <c r="X557" s="7"/>
      <c r="Y557" s="7"/>
      <c r="Z557" s="7"/>
      <c r="AA557" s="7"/>
      <c r="AB557" s="7"/>
      <c r="AC557" s="7"/>
      <c r="AD557" s="7"/>
      <c r="AE557" s="7"/>
      <c r="AF557" s="7"/>
    </row>
    <row r="558" spans="1:37" s="12" customFormat="1" x14ac:dyDescent="0.25">
      <c r="A558" s="5">
        <v>6563</v>
      </c>
      <c r="B558" s="5" t="s">
        <v>1154</v>
      </c>
      <c r="C558" s="6" t="s">
        <v>995</v>
      </c>
      <c r="D558" s="7">
        <f t="shared" si="107"/>
        <v>526143.91019608406</v>
      </c>
      <c r="E558" s="8">
        <f t="shared" si="108"/>
        <v>3.5791914196382792E-3</v>
      </c>
      <c r="F558" s="8">
        <v>3.463760471030284E-3</v>
      </c>
      <c r="G558" s="13">
        <f t="shared" si="113"/>
        <v>1.1543094860799524E-4</v>
      </c>
      <c r="H558" s="41">
        <f t="shared" si="114"/>
        <v>8.6699999999999999E-2</v>
      </c>
      <c r="I558" s="41">
        <f t="shared" si="115"/>
        <v>0</v>
      </c>
      <c r="J558" s="41">
        <f t="shared" si="116"/>
        <v>8.6699999999999999E-2</v>
      </c>
      <c r="K558" s="7">
        <f t="shared" si="119"/>
        <v>0</v>
      </c>
      <c r="L558" s="29">
        <f t="shared" si="117"/>
        <v>0</v>
      </c>
      <c r="M558" s="38">
        <f t="shared" si="109"/>
        <v>159505.05084254706</v>
      </c>
      <c r="N558" s="39">
        <f t="shared" si="118"/>
        <v>1.085062657385597E-3</v>
      </c>
      <c r="O558" s="7">
        <v>5946933.3300000001</v>
      </c>
      <c r="P558" s="7">
        <v>894333.16</v>
      </c>
      <c r="Q558" s="7">
        <v>0</v>
      </c>
      <c r="R558" s="7"/>
      <c r="S558" s="7">
        <v>521546.23</v>
      </c>
      <c r="T558" s="7">
        <v>0</v>
      </c>
      <c r="U558" s="7">
        <f t="shared" si="110"/>
        <v>526143.91019608406</v>
      </c>
      <c r="V558" s="7">
        <f t="shared" si="111"/>
        <v>0</v>
      </c>
      <c r="W558" s="7">
        <f t="shared" si="112"/>
        <v>159505.05084254706</v>
      </c>
      <c r="X558" s="7"/>
      <c r="Y558" s="7"/>
      <c r="Z558" s="7"/>
      <c r="AA558" s="7"/>
      <c r="AB558" s="7"/>
      <c r="AC558" s="7"/>
      <c r="AD558" s="7"/>
      <c r="AE558" s="7"/>
      <c r="AF558" s="7"/>
    </row>
    <row r="559" spans="1:37" s="12" customFormat="1" x14ac:dyDescent="0.25">
      <c r="A559" s="5">
        <v>6766</v>
      </c>
      <c r="B559" s="5" t="s">
        <v>1154</v>
      </c>
      <c r="C559" s="6" t="s">
        <v>1002</v>
      </c>
      <c r="D559" s="7">
        <f t="shared" si="107"/>
        <v>104888.00820544065</v>
      </c>
      <c r="E559" s="8">
        <f t="shared" si="108"/>
        <v>7.1352010679350583E-4</v>
      </c>
      <c r="F559" s="8">
        <v>6.9729231177376345E-4</v>
      </c>
      <c r="G559" s="13">
        <f t="shared" si="113"/>
        <v>1.6227795019742373E-5</v>
      </c>
      <c r="H559" s="41">
        <f t="shared" si="114"/>
        <v>8.6699999999999999E-2</v>
      </c>
      <c r="I559" s="41">
        <f t="shared" si="115"/>
        <v>0</v>
      </c>
      <c r="J559" s="41">
        <f t="shared" si="116"/>
        <v>8.6699999999999999E-2</v>
      </c>
      <c r="K559" s="7">
        <f t="shared" si="119"/>
        <v>0</v>
      </c>
      <c r="L559" s="29">
        <f t="shared" si="117"/>
        <v>0</v>
      </c>
      <c r="M559" s="38">
        <f t="shared" si="109"/>
        <v>31797.701650385508</v>
      </c>
      <c r="N559" s="39">
        <f t="shared" si="118"/>
        <v>2.1630975614421322E-4</v>
      </c>
      <c r="O559" s="7">
        <v>1185534.0900000001</v>
      </c>
      <c r="P559" s="7">
        <v>124992.9</v>
      </c>
      <c r="Q559" s="7">
        <v>0</v>
      </c>
      <c r="R559" s="7"/>
      <c r="S559" s="7">
        <v>103971.45</v>
      </c>
      <c r="T559" s="7">
        <v>0</v>
      </c>
      <c r="U559" s="7">
        <f t="shared" si="110"/>
        <v>104888.00820544065</v>
      </c>
      <c r="V559" s="7">
        <f t="shared" si="111"/>
        <v>0</v>
      </c>
      <c r="W559" s="7">
        <f t="shared" si="112"/>
        <v>31797.701650385508</v>
      </c>
      <c r="X559" s="7"/>
      <c r="Y559" s="7"/>
      <c r="Z559" s="7"/>
      <c r="AA559" s="7"/>
      <c r="AB559" s="7"/>
      <c r="AC559" s="7"/>
      <c r="AD559" s="7"/>
      <c r="AE559" s="7"/>
      <c r="AF559" s="7"/>
    </row>
    <row r="560" spans="1:37" s="12" customFormat="1" x14ac:dyDescent="0.25">
      <c r="A560" s="5">
        <v>6567</v>
      </c>
      <c r="B560" s="5" t="s">
        <v>1155</v>
      </c>
      <c r="C560" s="6" t="s">
        <v>311</v>
      </c>
      <c r="D560" s="7">
        <f t="shared" si="107"/>
        <v>169429.22817689786</v>
      </c>
      <c r="E560" s="8">
        <f t="shared" si="108"/>
        <v>1.1525737122010738E-3</v>
      </c>
      <c r="F560" s="8">
        <v>1.1600412034056184E-3</v>
      </c>
      <c r="G560" s="13">
        <f t="shared" si="113"/>
        <v>-7.4674912045446379E-6</v>
      </c>
      <c r="H560" s="41">
        <f t="shared" si="114"/>
        <v>8.6699999999999999E-2</v>
      </c>
      <c r="I560" s="41">
        <f t="shared" si="115"/>
        <v>0</v>
      </c>
      <c r="J560" s="41">
        <f t="shared" si="116"/>
        <v>8.6699999999999999E-2</v>
      </c>
      <c r="K560" s="7">
        <f t="shared" si="119"/>
        <v>0</v>
      </c>
      <c r="L560" s="29">
        <f t="shared" si="117"/>
        <v>0</v>
      </c>
      <c r="M560" s="38">
        <f t="shared" si="109"/>
        <v>51363.927493711664</v>
      </c>
      <c r="N560" s="39">
        <f t="shared" si="118"/>
        <v>3.4941263217491437E-4</v>
      </c>
      <c r="O560" s="7">
        <v>1915032.34</v>
      </c>
      <c r="P560" s="7">
        <v>122759.46</v>
      </c>
      <c r="Q560" s="7">
        <v>212749.9</v>
      </c>
      <c r="R560" s="7"/>
      <c r="S560" s="7">
        <v>167948.68</v>
      </c>
      <c r="T560" s="7">
        <v>0</v>
      </c>
      <c r="U560" s="7">
        <f t="shared" si="110"/>
        <v>169429.22817689786</v>
      </c>
      <c r="V560" s="7">
        <f t="shared" si="111"/>
        <v>0</v>
      </c>
      <c r="W560" s="7">
        <f t="shared" si="112"/>
        <v>51363.927493711664</v>
      </c>
    </row>
    <row r="561" spans="1:24" s="12" customFormat="1" x14ac:dyDescent="0.25">
      <c r="A561" s="5">
        <v>6647</v>
      </c>
      <c r="B561" s="5" t="s">
        <v>1155</v>
      </c>
      <c r="C561" s="6" t="s">
        <v>427</v>
      </c>
      <c r="D561" s="7">
        <f t="shared" si="107"/>
        <v>663592.48717650224</v>
      </c>
      <c r="E561" s="8">
        <f t="shared" si="108"/>
        <v>4.5142108275156067E-3</v>
      </c>
      <c r="F561" s="8">
        <v>4.7879697562773936E-3</v>
      </c>
      <c r="G561" s="13">
        <f t="shared" si="113"/>
        <v>-2.7375892876178691E-4</v>
      </c>
      <c r="H561" s="41">
        <f t="shared" si="114"/>
        <v>8.6699999999999999E-2</v>
      </c>
      <c r="I561" s="41">
        <f t="shared" si="115"/>
        <v>0</v>
      </c>
      <c r="J561" s="41">
        <f t="shared" si="116"/>
        <v>8.6699999999999999E-2</v>
      </c>
      <c r="K561" s="7">
        <f t="shared" si="119"/>
        <v>0</v>
      </c>
      <c r="L561" s="29">
        <f t="shared" si="117"/>
        <v>0</v>
      </c>
      <c r="M561" s="38">
        <f t="shared" si="109"/>
        <v>201173.76891499758</v>
      </c>
      <c r="N561" s="39">
        <f t="shared" si="118"/>
        <v>1.3685218313911644E-3</v>
      </c>
      <c r="O561" s="7">
        <v>7500766.4500000002</v>
      </c>
      <c r="P561" s="7">
        <v>208317.79</v>
      </c>
      <c r="Q561" s="7">
        <v>493035.02</v>
      </c>
      <c r="R561" s="7"/>
      <c r="S561" s="7">
        <v>657793.72</v>
      </c>
      <c r="T561" s="7">
        <v>0</v>
      </c>
      <c r="U561" s="7">
        <f t="shared" si="110"/>
        <v>663592.48717650224</v>
      </c>
      <c r="V561" s="7">
        <f t="shared" si="111"/>
        <v>0</v>
      </c>
      <c r="W561" s="7">
        <f t="shared" si="112"/>
        <v>201173.76891499758</v>
      </c>
    </row>
    <row r="562" spans="1:24" s="12" customFormat="1" x14ac:dyDescent="0.25">
      <c r="A562" s="5">
        <v>6645</v>
      </c>
      <c r="B562" s="5" t="s">
        <v>1155</v>
      </c>
      <c r="C562" s="6" t="s">
        <v>429</v>
      </c>
      <c r="D562" s="7">
        <f>U562</f>
        <v>4013277.9328701361</v>
      </c>
      <c r="E562" s="8">
        <f t="shared" si="108"/>
        <v>2.7301066616164268E-2</v>
      </c>
      <c r="F562" s="8">
        <v>2.6145160012124975E-2</v>
      </c>
      <c r="G562" s="13">
        <f t="shared" si="113"/>
        <v>1.1559066040392925E-3</v>
      </c>
      <c r="H562" s="41">
        <f t="shared" si="114"/>
        <v>8.6699999999999999E-2</v>
      </c>
      <c r="I562" s="41">
        <f t="shared" si="115"/>
        <v>0</v>
      </c>
      <c r="J562" s="41">
        <f t="shared" si="116"/>
        <v>8.6699999999999999E-2</v>
      </c>
      <c r="K562" s="7">
        <f t="shared" si="119"/>
        <v>0</v>
      </c>
      <c r="L562" s="29">
        <f t="shared" si="117"/>
        <v>0</v>
      </c>
      <c r="M562" s="38">
        <f t="shared" si="109"/>
        <v>1216659.7167097416</v>
      </c>
      <c r="N562" s="39">
        <f t="shared" si="118"/>
        <v>8.2765531146110714E-3</v>
      </c>
      <c r="O562" s="7">
        <v>45366416.170000002</v>
      </c>
      <c r="P562" s="7">
        <v>2835777.81</v>
      </c>
      <c r="Q562" s="7">
        <v>11446357.4</v>
      </c>
      <c r="R562" s="7"/>
      <c r="S562" s="7">
        <v>3978208.12</v>
      </c>
      <c r="T562" s="7">
        <v>0</v>
      </c>
      <c r="U562" s="7">
        <f t="shared" si="110"/>
        <v>4013277.9328701361</v>
      </c>
      <c r="V562" s="7">
        <f t="shared" si="111"/>
        <v>0</v>
      </c>
      <c r="W562" s="7">
        <f t="shared" si="112"/>
        <v>1216659.7167097416</v>
      </c>
    </row>
    <row r="563" spans="1:24" s="12" customFormat="1" x14ac:dyDescent="0.25">
      <c r="A563" s="5">
        <v>6648</v>
      </c>
      <c r="B563" s="5" t="s">
        <v>1155</v>
      </c>
      <c r="C563" s="6" t="s">
        <v>431</v>
      </c>
      <c r="D563" s="7">
        <f t="shared" ref="D563:D574" si="120">U563</f>
        <v>218983.87882017094</v>
      </c>
      <c r="E563" s="8">
        <f t="shared" si="108"/>
        <v>1.4896784034241931E-3</v>
      </c>
      <c r="F563" s="8">
        <v>1.4111418876495707E-3</v>
      </c>
      <c r="G563" s="13">
        <f t="shared" si="113"/>
        <v>7.8536515774622374E-5</v>
      </c>
      <c r="H563" s="41">
        <f t="shared" si="114"/>
        <v>8.6699999999999999E-2</v>
      </c>
      <c r="I563" s="41">
        <f t="shared" si="115"/>
        <v>0</v>
      </c>
      <c r="J563" s="41">
        <f t="shared" si="116"/>
        <v>8.6699999999999999E-2</v>
      </c>
      <c r="K563" s="7">
        <f t="shared" si="119"/>
        <v>0</v>
      </c>
      <c r="L563" s="29">
        <f t="shared" si="117"/>
        <v>0</v>
      </c>
      <c r="M563" s="38">
        <f t="shared" si="109"/>
        <v>66386.845971270741</v>
      </c>
      <c r="N563" s="39">
        <f t="shared" si="118"/>
        <v>4.5160881818182979E-4</v>
      </c>
      <c r="O563" s="7">
        <v>2475145.0099999998</v>
      </c>
      <c r="P563" s="7">
        <v>29523.5</v>
      </c>
      <c r="Q563" s="7">
        <v>121352.05</v>
      </c>
      <c r="R563" s="7"/>
      <c r="S563" s="7">
        <v>217070.3</v>
      </c>
      <c r="T563" s="7">
        <v>0</v>
      </c>
      <c r="U563" s="7">
        <f t="shared" si="110"/>
        <v>218983.87882017094</v>
      </c>
      <c r="V563" s="7">
        <f t="shared" si="111"/>
        <v>0</v>
      </c>
      <c r="W563" s="7">
        <f t="shared" si="112"/>
        <v>66386.845971270741</v>
      </c>
    </row>
    <row r="564" spans="1:24" s="12" customFormat="1" x14ac:dyDescent="0.25">
      <c r="A564" s="5">
        <v>6644</v>
      </c>
      <c r="B564" s="5" t="s">
        <v>1155</v>
      </c>
      <c r="C564" s="6" t="s">
        <v>1102</v>
      </c>
      <c r="D564" s="7">
        <f t="shared" si="120"/>
        <v>4379521.9464393687</v>
      </c>
      <c r="E564" s="8">
        <f t="shared" si="108"/>
        <v>2.9792509366822262E-2</v>
      </c>
      <c r="F564" s="8">
        <v>2.915488253162845E-2</v>
      </c>
      <c r="G564" s="13">
        <f t="shared" si="113"/>
        <v>6.3762683519381219E-4</v>
      </c>
      <c r="H564" s="41">
        <f t="shared" si="114"/>
        <v>8.6699999999999999E-2</v>
      </c>
      <c r="I564" s="41">
        <f t="shared" si="115"/>
        <v>0</v>
      </c>
      <c r="J564" s="41">
        <f t="shared" si="116"/>
        <v>8.6699999999999999E-2</v>
      </c>
      <c r="K564" s="7">
        <f t="shared" si="119"/>
        <v>0</v>
      </c>
      <c r="L564" s="29">
        <f t="shared" si="117"/>
        <v>0</v>
      </c>
      <c r="M564" s="38">
        <f t="shared" si="109"/>
        <v>1327689.738863505</v>
      </c>
      <c r="N564" s="39">
        <f t="shared" si="118"/>
        <v>9.0318554091237922E-3</v>
      </c>
      <c r="O564" s="7">
        <v>49512613.990000002</v>
      </c>
      <c r="P564" s="7">
        <v>3087688.34</v>
      </c>
      <c r="Q564" s="7">
        <v>6498170.0199999996</v>
      </c>
      <c r="R564" s="7"/>
      <c r="S564" s="7">
        <v>4341251.7300000004</v>
      </c>
      <c r="T564" s="7">
        <v>0</v>
      </c>
      <c r="U564" s="7">
        <f t="shared" si="110"/>
        <v>4379521.9464393687</v>
      </c>
      <c r="V564" s="7">
        <f t="shared" si="111"/>
        <v>0</v>
      </c>
      <c r="W564" s="7">
        <f t="shared" si="112"/>
        <v>1327689.738863505</v>
      </c>
    </row>
    <row r="565" spans="1:24" s="12" customFormat="1" x14ac:dyDescent="0.25">
      <c r="A565" s="21">
        <v>6426</v>
      </c>
      <c r="B565" s="21" t="s">
        <v>1125</v>
      </c>
      <c r="C565" s="22" t="s">
        <v>1156</v>
      </c>
      <c r="D565" s="7">
        <f t="shared" si="120"/>
        <v>0</v>
      </c>
      <c r="E565" s="7">
        <f t="shared" si="108"/>
        <v>0</v>
      </c>
      <c r="F565" s="8">
        <v>0</v>
      </c>
      <c r="G565" s="13">
        <f t="shared" si="113"/>
        <v>0</v>
      </c>
      <c r="H565" s="41">
        <f t="shared" si="114"/>
        <v>8.5699999999999998E-2</v>
      </c>
      <c r="I565" s="41">
        <f t="shared" si="115"/>
        <v>1E-3</v>
      </c>
      <c r="J565" s="41">
        <f t="shared" si="116"/>
        <v>8.6699999999999999E-2</v>
      </c>
      <c r="K565" s="7">
        <v>0</v>
      </c>
      <c r="L565" s="34">
        <f t="shared" si="117"/>
        <v>0</v>
      </c>
      <c r="M565" s="38">
        <v>0</v>
      </c>
      <c r="N565" s="39">
        <v>0</v>
      </c>
      <c r="O565" s="7">
        <v>0</v>
      </c>
      <c r="P565" s="7">
        <v>0</v>
      </c>
      <c r="Q565" s="7">
        <v>0</v>
      </c>
      <c r="R565" s="7"/>
      <c r="S565" s="7">
        <v>0</v>
      </c>
      <c r="T565" s="7">
        <v>0</v>
      </c>
      <c r="U565" s="7">
        <v>0</v>
      </c>
      <c r="V565" s="7">
        <v>0</v>
      </c>
      <c r="W565" s="7">
        <v>0</v>
      </c>
    </row>
    <row r="566" spans="1:24" s="12" customFormat="1" x14ac:dyDescent="0.25">
      <c r="A566" s="21">
        <v>6374</v>
      </c>
      <c r="B566" s="21" t="s">
        <v>1139</v>
      </c>
      <c r="C566" s="22" t="s">
        <v>1157</v>
      </c>
      <c r="D566" s="7">
        <f t="shared" si="120"/>
        <v>0</v>
      </c>
      <c r="E566" s="7">
        <f t="shared" si="108"/>
        <v>0</v>
      </c>
      <c r="F566" s="8">
        <v>0</v>
      </c>
      <c r="G566" s="13">
        <f>E566-F566</f>
        <v>0</v>
      </c>
      <c r="H566" s="41">
        <f t="shared" si="114"/>
        <v>8.3000000000000004E-2</v>
      </c>
      <c r="I566" s="41">
        <f>IF(OR($B566="City",$B566="County",$B566="Other Local Government",$B566="Consolidated Government"),0.001,IF(OR($B566="School District"),0.0037,IF(OR($B566="State Agency",$B566="University"),0,)))</f>
        <v>3.7000000000000002E-3</v>
      </c>
      <c r="J566" s="41">
        <f t="shared" si="116"/>
        <v>8.6699999999999999E-2</v>
      </c>
      <c r="K566" s="7">
        <v>0</v>
      </c>
      <c r="L566" s="34">
        <f t="shared" si="117"/>
        <v>0</v>
      </c>
      <c r="M566" s="38">
        <v>0</v>
      </c>
      <c r="N566" s="39">
        <v>0</v>
      </c>
      <c r="O566" s="7">
        <v>0</v>
      </c>
      <c r="P566" s="7">
        <v>0</v>
      </c>
      <c r="Q566" s="7">
        <v>0</v>
      </c>
      <c r="R566" s="7"/>
      <c r="S566" s="7">
        <v>0</v>
      </c>
      <c r="T566" s="7">
        <v>0</v>
      </c>
      <c r="U566" s="7">
        <v>0</v>
      </c>
      <c r="V566" s="7">
        <v>0</v>
      </c>
      <c r="W566" s="7">
        <v>0</v>
      </c>
    </row>
    <row r="567" spans="1:24" s="12" customFormat="1" x14ac:dyDescent="0.25">
      <c r="A567" s="21">
        <v>6370</v>
      </c>
      <c r="B567" s="21" t="s">
        <v>1125</v>
      </c>
      <c r="C567" s="22" t="s">
        <v>1100</v>
      </c>
      <c r="D567" s="7">
        <f t="shared" si="120"/>
        <v>0</v>
      </c>
      <c r="E567" s="7">
        <f t="shared" si="108"/>
        <v>0</v>
      </c>
      <c r="F567" s="8">
        <v>0</v>
      </c>
      <c r="G567" s="13">
        <f t="shared" ref="G567:G574" si="121">E567-F567</f>
        <v>0</v>
      </c>
      <c r="H567" s="41">
        <f t="shared" si="114"/>
        <v>8.5699999999999998E-2</v>
      </c>
      <c r="I567" s="41">
        <f t="shared" ref="I567:I574" si="122">IF(OR($B567="City",$B567="County",$B567="Other Local Government",$B567="Consolidated Government"),0.001,IF(OR($B567="School District"),0.0037,IF(OR($B567="State Agency",$B567="University"),0,)))</f>
        <v>1E-3</v>
      </c>
      <c r="J567" s="41">
        <f t="shared" si="116"/>
        <v>8.6699999999999999E-2</v>
      </c>
      <c r="K567" s="7">
        <v>0</v>
      </c>
      <c r="L567" s="34">
        <f t="shared" si="117"/>
        <v>0</v>
      </c>
      <c r="M567" s="38">
        <v>0</v>
      </c>
      <c r="N567" s="39">
        <v>0</v>
      </c>
      <c r="O567" s="7">
        <v>0</v>
      </c>
      <c r="P567" s="7">
        <v>0</v>
      </c>
      <c r="Q567" s="7">
        <v>0</v>
      </c>
      <c r="R567" s="7"/>
      <c r="S567" s="7">
        <v>0</v>
      </c>
      <c r="T567" s="7">
        <v>0</v>
      </c>
      <c r="U567" s="7">
        <v>0</v>
      </c>
      <c r="V567" s="7">
        <v>0</v>
      </c>
      <c r="W567" s="7">
        <v>0</v>
      </c>
    </row>
    <row r="568" spans="1:24" s="12" customFormat="1" x14ac:dyDescent="0.25">
      <c r="A568" s="21">
        <v>6731</v>
      </c>
      <c r="B568" s="21" t="s">
        <v>1125</v>
      </c>
      <c r="C568" s="22" t="s">
        <v>471</v>
      </c>
      <c r="D568" s="7">
        <f t="shared" si="120"/>
        <v>0</v>
      </c>
      <c r="E568" s="7">
        <f t="shared" si="108"/>
        <v>0</v>
      </c>
      <c r="F568" s="8">
        <v>0</v>
      </c>
      <c r="G568" s="13">
        <f t="shared" si="121"/>
        <v>0</v>
      </c>
      <c r="H568" s="41">
        <f t="shared" si="114"/>
        <v>8.5699999999999998E-2</v>
      </c>
      <c r="I568" s="41">
        <f t="shared" si="122"/>
        <v>1E-3</v>
      </c>
      <c r="J568" s="41">
        <f t="shared" si="116"/>
        <v>8.6699999999999999E-2</v>
      </c>
      <c r="K568" s="7">
        <v>0</v>
      </c>
      <c r="L568" s="34">
        <f t="shared" si="117"/>
        <v>0</v>
      </c>
      <c r="M568" s="38">
        <v>0</v>
      </c>
      <c r="N568" s="39">
        <v>0</v>
      </c>
      <c r="O568" s="7">
        <v>0</v>
      </c>
      <c r="P568" s="7">
        <v>0</v>
      </c>
      <c r="Q568" s="7">
        <v>0</v>
      </c>
      <c r="R568" s="7"/>
      <c r="S568" s="7">
        <v>0</v>
      </c>
      <c r="T568" s="7">
        <v>0</v>
      </c>
      <c r="U568" s="7">
        <v>0</v>
      </c>
      <c r="V568" s="7">
        <v>0</v>
      </c>
      <c r="W568" s="7">
        <v>0</v>
      </c>
    </row>
    <row r="569" spans="1:24" s="12" customFormat="1" x14ac:dyDescent="0.25">
      <c r="A569" s="21">
        <v>6351</v>
      </c>
      <c r="B569" s="21" t="s">
        <v>1125</v>
      </c>
      <c r="C569" s="22" t="s">
        <v>1158</v>
      </c>
      <c r="D569" s="7">
        <f t="shared" si="120"/>
        <v>0</v>
      </c>
      <c r="E569" s="7">
        <f t="shared" si="108"/>
        <v>0</v>
      </c>
      <c r="F569" s="8">
        <v>0</v>
      </c>
      <c r="G569" s="13">
        <f t="shared" si="121"/>
        <v>0</v>
      </c>
      <c r="H569" s="41">
        <f t="shared" si="114"/>
        <v>8.5699999999999998E-2</v>
      </c>
      <c r="I569" s="41">
        <f t="shared" si="122"/>
        <v>1E-3</v>
      </c>
      <c r="J569" s="41">
        <f t="shared" si="116"/>
        <v>8.6699999999999999E-2</v>
      </c>
      <c r="K569" s="7">
        <v>0</v>
      </c>
      <c r="L569" s="34">
        <f t="shared" si="117"/>
        <v>0</v>
      </c>
      <c r="M569" s="38">
        <v>0</v>
      </c>
      <c r="N569" s="39">
        <v>0</v>
      </c>
      <c r="O569" s="7">
        <v>0</v>
      </c>
      <c r="P569" s="7">
        <v>0</v>
      </c>
      <c r="Q569" s="7">
        <v>0</v>
      </c>
      <c r="R569" s="7"/>
      <c r="S569" s="7">
        <v>0</v>
      </c>
      <c r="T569" s="7">
        <v>0</v>
      </c>
      <c r="U569" s="7">
        <v>0</v>
      </c>
      <c r="V569" s="7">
        <v>0</v>
      </c>
      <c r="W569" s="7">
        <v>0</v>
      </c>
    </row>
    <row r="570" spans="1:24" s="12" customFormat="1" x14ac:dyDescent="0.25">
      <c r="A570" s="21">
        <v>6431</v>
      </c>
      <c r="B570" s="21" t="s">
        <v>1125</v>
      </c>
      <c r="C570" s="22" t="s">
        <v>1159</v>
      </c>
      <c r="D570" s="7">
        <f t="shared" si="120"/>
        <v>0</v>
      </c>
      <c r="E570" s="7">
        <f t="shared" si="108"/>
        <v>0</v>
      </c>
      <c r="F570" s="8">
        <v>0</v>
      </c>
      <c r="G570" s="13">
        <f t="shared" si="121"/>
        <v>0</v>
      </c>
      <c r="H570" s="41">
        <f t="shared" si="114"/>
        <v>8.5699999999999998E-2</v>
      </c>
      <c r="I570" s="41">
        <f t="shared" si="122"/>
        <v>1E-3</v>
      </c>
      <c r="J570" s="41">
        <f t="shared" si="116"/>
        <v>8.6699999999999999E-2</v>
      </c>
      <c r="K570" s="7">
        <v>0</v>
      </c>
      <c r="L570" s="34">
        <f t="shared" si="117"/>
        <v>0</v>
      </c>
      <c r="M570" s="38">
        <v>0</v>
      </c>
      <c r="N570" s="39">
        <v>0</v>
      </c>
      <c r="O570" s="7">
        <v>0</v>
      </c>
      <c r="P570" s="7">
        <v>0</v>
      </c>
      <c r="Q570" s="7">
        <v>0</v>
      </c>
      <c r="R570" s="7"/>
      <c r="S570" s="7">
        <v>0</v>
      </c>
      <c r="T570" s="7">
        <v>0</v>
      </c>
      <c r="U570" s="7">
        <v>0</v>
      </c>
      <c r="V570" s="7">
        <v>0</v>
      </c>
      <c r="W570" s="7">
        <v>0</v>
      </c>
    </row>
    <row r="571" spans="1:24" s="12" customFormat="1" x14ac:dyDescent="0.25">
      <c r="A571" s="21">
        <v>6527</v>
      </c>
      <c r="B571" s="21" t="s">
        <v>1119</v>
      </c>
      <c r="C571" s="22" t="s">
        <v>1020</v>
      </c>
      <c r="D571" s="7">
        <f t="shared" si="120"/>
        <v>0</v>
      </c>
      <c r="E571" s="7">
        <f t="shared" si="108"/>
        <v>0</v>
      </c>
      <c r="F571" s="8">
        <v>0</v>
      </c>
      <c r="G571" s="13">
        <f t="shared" si="121"/>
        <v>0</v>
      </c>
      <c r="H571" s="41">
        <f t="shared" si="114"/>
        <v>8.5699999999999998E-2</v>
      </c>
      <c r="I571" s="41">
        <f t="shared" si="122"/>
        <v>1E-3</v>
      </c>
      <c r="J571" s="41">
        <f t="shared" si="116"/>
        <v>8.6699999999999999E-2</v>
      </c>
      <c r="K571" s="7">
        <v>0</v>
      </c>
      <c r="L571" s="34">
        <f t="shared" si="117"/>
        <v>0</v>
      </c>
      <c r="M571" s="38">
        <v>0</v>
      </c>
      <c r="N571" s="39">
        <v>0</v>
      </c>
      <c r="O571" s="7">
        <v>0</v>
      </c>
      <c r="P571" s="7">
        <v>0</v>
      </c>
      <c r="Q571" s="7">
        <v>0</v>
      </c>
      <c r="R571" s="7"/>
      <c r="S571" s="7">
        <v>0</v>
      </c>
      <c r="T571" s="7">
        <v>0</v>
      </c>
      <c r="U571" s="7">
        <v>0</v>
      </c>
      <c r="V571" s="7">
        <v>0</v>
      </c>
      <c r="W571" s="7">
        <v>0</v>
      </c>
    </row>
    <row r="572" spans="1:24" x14ac:dyDescent="0.25">
      <c r="A572" s="21">
        <v>6420</v>
      </c>
      <c r="B572" s="21" t="s">
        <v>1125</v>
      </c>
      <c r="C572" s="22" t="s">
        <v>363</v>
      </c>
      <c r="D572" s="7">
        <f t="shared" si="120"/>
        <v>0</v>
      </c>
      <c r="E572" s="7">
        <f t="shared" si="108"/>
        <v>0</v>
      </c>
      <c r="F572" s="8">
        <v>2.2764311035047681E-5</v>
      </c>
      <c r="G572" s="13">
        <f t="shared" si="121"/>
        <v>-2.2764311035047681E-5</v>
      </c>
      <c r="H572" s="41">
        <f t="shared" si="114"/>
        <v>8.5699999999999998E-2</v>
      </c>
      <c r="I572" s="41">
        <f t="shared" si="122"/>
        <v>1E-3</v>
      </c>
      <c r="J572" s="41">
        <f t="shared" si="116"/>
        <v>8.6699999999999999E-2</v>
      </c>
      <c r="K572" s="7">
        <v>0</v>
      </c>
      <c r="L572" s="34">
        <f t="shared" si="117"/>
        <v>0</v>
      </c>
      <c r="M572" s="38">
        <v>0</v>
      </c>
      <c r="N572" s="39">
        <v>0</v>
      </c>
      <c r="O572" s="7">
        <v>0</v>
      </c>
      <c r="P572" s="7">
        <v>0</v>
      </c>
      <c r="Q572" s="7">
        <v>0</v>
      </c>
      <c r="R572" s="7"/>
      <c r="S572" s="7">
        <v>0</v>
      </c>
      <c r="T572" s="7">
        <v>0</v>
      </c>
      <c r="U572" s="7">
        <v>0</v>
      </c>
      <c r="V572" s="7">
        <v>0</v>
      </c>
      <c r="W572" s="7">
        <v>0</v>
      </c>
    </row>
    <row r="573" spans="1:24" x14ac:dyDescent="0.25">
      <c r="A573" s="21">
        <v>6396</v>
      </c>
      <c r="B573" s="21" t="s">
        <v>1125</v>
      </c>
      <c r="C573" s="22" t="s">
        <v>1160</v>
      </c>
      <c r="D573" s="7">
        <f t="shared" si="120"/>
        <v>0</v>
      </c>
      <c r="E573" s="7">
        <f t="shared" si="108"/>
        <v>0</v>
      </c>
      <c r="F573" s="8">
        <v>3.000414495004498E-6</v>
      </c>
      <c r="G573" s="13">
        <f t="shared" si="121"/>
        <v>-3.000414495004498E-6</v>
      </c>
      <c r="H573" s="41">
        <f t="shared" si="114"/>
        <v>8.5699999999999998E-2</v>
      </c>
      <c r="I573" s="41">
        <f t="shared" si="122"/>
        <v>1E-3</v>
      </c>
      <c r="J573" s="41">
        <f t="shared" si="116"/>
        <v>8.6699999999999999E-2</v>
      </c>
      <c r="K573" s="7">
        <v>0</v>
      </c>
      <c r="L573" s="34">
        <f t="shared" si="117"/>
        <v>0</v>
      </c>
      <c r="M573" s="38">
        <v>0</v>
      </c>
      <c r="N573" s="39">
        <v>0</v>
      </c>
      <c r="O573" s="7">
        <v>0</v>
      </c>
      <c r="P573" s="7">
        <v>0</v>
      </c>
      <c r="Q573" s="7">
        <v>0</v>
      </c>
      <c r="R573" s="7"/>
      <c r="S573" s="7">
        <v>0</v>
      </c>
      <c r="T573" s="7">
        <v>0</v>
      </c>
      <c r="U573" s="7">
        <v>0</v>
      </c>
      <c r="V573" s="7">
        <v>0</v>
      </c>
      <c r="W573" s="7">
        <v>0</v>
      </c>
    </row>
    <row r="574" spans="1:24" x14ac:dyDescent="0.25">
      <c r="A574" s="21">
        <v>6618</v>
      </c>
      <c r="B574" s="21" t="s">
        <v>1154</v>
      </c>
      <c r="C574" s="22" t="s">
        <v>60</v>
      </c>
      <c r="D574" s="7">
        <f t="shared" si="120"/>
        <v>0</v>
      </c>
      <c r="E574" s="7">
        <f t="shared" si="108"/>
        <v>0</v>
      </c>
      <c r="F574" s="8">
        <v>9.2996088833311685E-8</v>
      </c>
      <c r="G574" s="13">
        <f t="shared" si="121"/>
        <v>-9.2996088833311685E-8</v>
      </c>
      <c r="H574" s="41">
        <f t="shared" si="114"/>
        <v>8.6699999999999999E-2</v>
      </c>
      <c r="I574" s="41">
        <f t="shared" si="122"/>
        <v>0</v>
      </c>
      <c r="J574" s="41">
        <f t="shared" si="116"/>
        <v>8.6699999999999999E-2</v>
      </c>
      <c r="K574" s="7">
        <v>0</v>
      </c>
      <c r="L574" s="34">
        <f t="shared" si="117"/>
        <v>0</v>
      </c>
      <c r="M574" s="38">
        <v>0</v>
      </c>
      <c r="N574" s="39">
        <v>0</v>
      </c>
      <c r="O574" s="7">
        <v>0</v>
      </c>
      <c r="P574" s="7">
        <v>0</v>
      </c>
      <c r="Q574" s="7">
        <v>0</v>
      </c>
      <c r="R574" s="7"/>
      <c r="S574" s="7">
        <v>0</v>
      </c>
      <c r="T574" s="7">
        <v>0</v>
      </c>
      <c r="U574" s="7">
        <v>0</v>
      </c>
      <c r="V574" s="7">
        <v>0</v>
      </c>
      <c r="W574" s="7">
        <v>0</v>
      </c>
      <c r="X574" s="7"/>
    </row>
    <row r="575" spans="1:24" s="12" customFormat="1" x14ac:dyDescent="0.25">
      <c r="A575" s="21">
        <v>1</v>
      </c>
      <c r="B575" s="21" t="s">
        <v>10</v>
      </c>
      <c r="C575" s="22" t="s">
        <v>1161</v>
      </c>
      <c r="D575" s="7">
        <f>K578+M578</f>
        <v>35008879.554123834</v>
      </c>
      <c r="E575" s="8">
        <f>D575/($D$578)</f>
        <v>0.23815438871956485</v>
      </c>
      <c r="F575" s="8">
        <v>0.24411533400305727</v>
      </c>
      <c r="G575" s="13"/>
      <c r="H575" s="32"/>
      <c r="I575" s="32"/>
      <c r="J575" s="32"/>
      <c r="K575" s="7"/>
      <c r="L575" s="34"/>
      <c r="M575" s="49"/>
      <c r="N575" s="50"/>
      <c r="O575" s="7"/>
      <c r="P575" s="7"/>
      <c r="Q575" s="7"/>
      <c r="R575" s="7"/>
      <c r="S575" s="7"/>
      <c r="T575" s="7"/>
      <c r="U575" s="7"/>
      <c r="V575" s="7"/>
      <c r="W575" s="7"/>
    </row>
    <row r="576" spans="1:24" x14ac:dyDescent="0.25">
      <c r="A576" s="6"/>
      <c r="B576" s="6"/>
      <c r="D576" s="23"/>
      <c r="E576" s="24"/>
      <c r="F576" s="9"/>
      <c r="G576" s="10"/>
    </row>
    <row r="577" spans="1:37" x14ac:dyDescent="0.25">
      <c r="A577" s="6"/>
      <c r="B577" s="6"/>
      <c r="D577" s="25"/>
      <c r="E577" s="26"/>
      <c r="F577" s="10"/>
      <c r="G577" s="10"/>
    </row>
    <row r="578" spans="1:37" x14ac:dyDescent="0.25">
      <c r="A578" s="6"/>
      <c r="B578" s="6"/>
      <c r="D578" s="25">
        <f>SUM(D10:D575)</f>
        <v>147000774.33948958</v>
      </c>
      <c r="E578" s="26">
        <f>SUM(E10:E575)</f>
        <v>1.0000000000000004</v>
      </c>
      <c r="F578" s="10">
        <f>SUM(F10:F575)</f>
        <v>0.99999999999999989</v>
      </c>
      <c r="K578" s="11">
        <f>SUM(K10:K564)</f>
        <v>1057729.5541238191</v>
      </c>
      <c r="L578" s="27">
        <f>SUM(L10:L574)</f>
        <v>7.1954012410917929E-3</v>
      </c>
      <c r="M578" s="51">
        <f>SUM(M10:M564)</f>
        <v>33951150.000000015</v>
      </c>
      <c r="N578" s="52">
        <f>SUM(N10:N574)</f>
        <v>0.23095898747847296</v>
      </c>
      <c r="O578" s="11">
        <f>SUM(O10:O574)</f>
        <v>1277817529.6400001</v>
      </c>
      <c r="P578" s="11">
        <f t="shared" ref="P578:Q578" si="123">SUM(P10:P574)</f>
        <v>165122510.3000001</v>
      </c>
      <c r="Q578" s="11">
        <f t="shared" si="123"/>
        <v>18845745.57</v>
      </c>
      <c r="S578" s="11">
        <f>SUM(S10:S564)</f>
        <v>111012749.70999998</v>
      </c>
      <c r="T578" s="11">
        <f>SUM(T10:T564)</f>
        <v>1144850.5699999998</v>
      </c>
      <c r="U578" s="11">
        <f>SUM(U10:U564)</f>
        <v>111991380.34999999</v>
      </c>
      <c r="V578" s="11">
        <f>SUM(V10:V564)</f>
        <v>1057708.8000000007</v>
      </c>
      <c r="W578" s="11">
        <f>SUM(W10:W564)</f>
        <v>33951150.000000015</v>
      </c>
    </row>
    <row r="579" spans="1:37" x14ac:dyDescent="0.25">
      <c r="A579" s="6"/>
      <c r="B579" s="6"/>
      <c r="O579" s="11">
        <v>1277817529.6400001</v>
      </c>
      <c r="P579" s="11">
        <v>165122510.3000001</v>
      </c>
      <c r="Q579" s="11">
        <v>18845745.57</v>
      </c>
      <c r="S579" s="11">
        <v>111012749.70999998</v>
      </c>
      <c r="T579" s="11">
        <v>1144850.5699999998</v>
      </c>
      <c r="U579" s="11">
        <v>111991380.35000001</v>
      </c>
      <c r="V579" s="11">
        <v>1057708.8</v>
      </c>
      <c r="W579" s="11">
        <v>33951150</v>
      </c>
    </row>
    <row r="580" spans="1:37" x14ac:dyDescent="0.25">
      <c r="A580" s="6"/>
      <c r="B580" s="6"/>
    </row>
    <row r="581" spans="1:37" x14ac:dyDescent="0.25">
      <c r="A581" s="6"/>
      <c r="B581" s="6"/>
    </row>
    <row r="582" spans="1:37" x14ac:dyDescent="0.25">
      <c r="A582" s="6"/>
      <c r="B582" s="6"/>
    </row>
    <row r="583" spans="1:37" s="2" customFormat="1" x14ac:dyDescent="0.25">
      <c r="A583" s="6"/>
      <c r="B583" s="6"/>
      <c r="F583" s="1"/>
      <c r="G583" s="1"/>
      <c r="H583" s="1"/>
      <c r="I583" s="1"/>
      <c r="J583" s="1"/>
      <c r="K583" s="1"/>
      <c r="L583" s="1"/>
      <c r="M583" s="35"/>
      <c r="N583" s="35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</row>
    <row r="584" spans="1:37" s="2" customFormat="1" x14ac:dyDescent="0.25">
      <c r="A584" s="6"/>
      <c r="B584" s="6"/>
      <c r="F584" s="1"/>
      <c r="G584" s="1"/>
      <c r="H584" s="1"/>
      <c r="I584" s="1"/>
      <c r="J584" s="1"/>
      <c r="K584" s="1"/>
      <c r="L584" s="1"/>
      <c r="M584" s="35"/>
      <c r="N584" s="35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</row>
    <row r="585" spans="1:37" s="2" customFormat="1" x14ac:dyDescent="0.25">
      <c r="A585" s="6"/>
      <c r="B585" s="6"/>
      <c r="F585" s="1"/>
      <c r="G585" s="1"/>
      <c r="H585" s="1"/>
      <c r="I585" s="1"/>
      <c r="J585" s="1"/>
      <c r="K585" s="1"/>
      <c r="L585" s="1"/>
      <c r="M585" s="35"/>
      <c r="N585" s="35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</row>
    <row r="586" spans="1:37" s="2" customFormat="1" x14ac:dyDescent="0.25">
      <c r="A586" s="6"/>
      <c r="B586" s="6"/>
      <c r="F586" s="1"/>
      <c r="G586" s="1"/>
      <c r="H586" s="1"/>
      <c r="I586" s="1"/>
      <c r="J586" s="1"/>
      <c r="K586" s="1"/>
      <c r="L586" s="1"/>
      <c r="M586" s="35"/>
      <c r="N586" s="35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</row>
    <row r="587" spans="1:37" s="2" customFormat="1" x14ac:dyDescent="0.25">
      <c r="A587" s="6"/>
      <c r="B587" s="6"/>
      <c r="F587" s="1"/>
      <c r="G587" s="1"/>
      <c r="H587" s="1"/>
      <c r="I587" s="1"/>
      <c r="J587" s="1"/>
      <c r="K587" s="1"/>
      <c r="L587" s="1"/>
      <c r="M587" s="35"/>
      <c r="N587" s="35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</row>
    <row r="588" spans="1:37" s="2" customFormat="1" x14ac:dyDescent="0.25">
      <c r="A588" s="6"/>
      <c r="B588" s="6"/>
      <c r="F588" s="1"/>
      <c r="G588" s="1"/>
      <c r="H588" s="1"/>
      <c r="I588" s="1"/>
      <c r="J588" s="1"/>
      <c r="K588" s="1"/>
      <c r="L588" s="1"/>
      <c r="M588" s="35"/>
      <c r="N588" s="35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</row>
    <row r="589" spans="1:37" s="2" customFormat="1" x14ac:dyDescent="0.25">
      <c r="A589" s="6"/>
      <c r="B589" s="6"/>
      <c r="F589" s="1"/>
      <c r="G589" s="1"/>
      <c r="H589" s="1"/>
      <c r="I589" s="1"/>
      <c r="J589" s="1"/>
      <c r="K589" s="1"/>
      <c r="L589" s="1"/>
      <c r="M589" s="35"/>
      <c r="N589" s="35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</row>
    <row r="590" spans="1:37" s="2" customFormat="1" x14ac:dyDescent="0.25">
      <c r="A590" s="6"/>
      <c r="B590" s="6"/>
      <c r="F590" s="1"/>
      <c r="G590" s="1"/>
      <c r="H590" s="1"/>
      <c r="I590" s="1"/>
      <c r="J590" s="1"/>
      <c r="K590" s="1"/>
      <c r="L590" s="1"/>
      <c r="M590" s="35"/>
      <c r="N590" s="35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</row>
    <row r="591" spans="1:37" s="2" customFormat="1" x14ac:dyDescent="0.25">
      <c r="A591" s="6"/>
      <c r="B591" s="6"/>
      <c r="F591" s="1"/>
      <c r="G591" s="1"/>
      <c r="H591" s="1"/>
      <c r="I591" s="1"/>
      <c r="J591" s="1"/>
      <c r="K591" s="1"/>
      <c r="L591" s="1"/>
      <c r="M591" s="35"/>
      <c r="N591" s="35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</row>
    <row r="592" spans="1:37" s="2" customFormat="1" x14ac:dyDescent="0.25">
      <c r="A592" s="6"/>
      <c r="B592" s="6"/>
      <c r="F592" s="1"/>
      <c r="G592" s="1"/>
      <c r="H592" s="1"/>
      <c r="I592" s="1"/>
      <c r="J592" s="1"/>
      <c r="K592" s="1"/>
      <c r="L592" s="1"/>
      <c r="M592" s="35"/>
      <c r="N592" s="35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</row>
  </sheetData>
  <sheetProtection algorithmName="SHA-512" hashValue="ZaWdBy06eJZAuWU46hTI+NdTDEvAXGM1PJjoLPcn3qTMNWOR1D+0Ne7HBCz1nUnyhAZATjsTqnn5JSK0kJ07Hg==" saltValue="+6hQaFG/maTRhJBtKR1s9w==" spinCount="100000" sheet="1" objects="1" scenarios="1"/>
  <mergeCells count="4">
    <mergeCell ref="C1:E1"/>
    <mergeCell ref="C2:E2"/>
    <mergeCell ref="C3:E3"/>
    <mergeCell ref="H6:J6"/>
  </mergeCells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MGDS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Todd Green</dc:creator>
  <cp:lastModifiedBy>Swenson, David</cp:lastModifiedBy>
  <dcterms:created xsi:type="dcterms:W3CDTF">2020-08-05T21:26:31Z</dcterms:created>
  <dcterms:modified xsi:type="dcterms:W3CDTF">2020-08-06T14:35:16Z</dcterms:modified>
</cp:coreProperties>
</file>